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 activeTab="3"/>
  </bookViews>
  <sheets>
    <sheet name="Table_Sub-national" sheetId="1" r:id="rId1"/>
    <sheet name="Figure_Sub-national" sheetId="2" r:id="rId2"/>
    <sheet name="Table_Byregion" sheetId="3" r:id="rId3"/>
    <sheet name="Figure_Byregion" sheetId="4" r:id="rId4"/>
  </sheets>
  <calcPr calcId="125725" concurrentCalc="0"/>
</workbook>
</file>

<file path=xl/calcChain.xml><?xml version="1.0" encoding="utf-8"?>
<calcChain xmlns="http://schemas.openxmlformats.org/spreadsheetml/2006/main">
  <c r="E28" i="4"/>
  <c r="E29"/>
  <c r="E30"/>
  <c r="E31"/>
  <c r="E27"/>
  <c r="D28"/>
  <c r="D29"/>
  <c r="D30"/>
  <c r="D31"/>
  <c r="D27"/>
  <c r="E5"/>
  <c r="E6"/>
  <c r="E7"/>
  <c r="E8"/>
  <c r="E4"/>
  <c r="D5"/>
  <c r="D6"/>
  <c r="D7"/>
  <c r="D8"/>
  <c r="D4"/>
  <c r="G9" i="3"/>
  <c r="D18"/>
  <c r="F9"/>
  <c r="C18"/>
  <c r="B18"/>
  <c r="G8"/>
  <c r="D17"/>
  <c r="F8"/>
  <c r="C17"/>
  <c r="B17"/>
  <c r="G7"/>
  <c r="D16"/>
  <c r="F7"/>
  <c r="C16"/>
  <c r="B16"/>
  <c r="G6"/>
  <c r="D15"/>
  <c r="F6"/>
  <c r="C15"/>
  <c r="B15"/>
  <c r="G5"/>
  <c r="D14"/>
  <c r="F5"/>
  <c r="C14"/>
  <c r="B14"/>
  <c r="G25"/>
  <c r="D35"/>
  <c r="G26"/>
  <c r="D36"/>
  <c r="G27"/>
  <c r="D37"/>
  <c r="G28"/>
  <c r="D38"/>
  <c r="G24"/>
  <c r="D34"/>
  <c r="F25"/>
  <c r="C35"/>
  <c r="F26"/>
  <c r="C36"/>
  <c r="F27"/>
  <c r="C37"/>
  <c r="F28"/>
  <c r="C38"/>
  <c r="F24"/>
  <c r="C34"/>
  <c r="B35"/>
  <c r="B36"/>
  <c r="B37"/>
  <c r="B38"/>
  <c r="B34"/>
  <c r="E29" i="2"/>
  <c r="E30"/>
  <c r="E31"/>
  <c r="E32"/>
  <c r="E33"/>
  <c r="E34"/>
  <c r="E35"/>
  <c r="E36"/>
  <c r="E37"/>
  <c r="E38"/>
  <c r="E39"/>
  <c r="E40"/>
  <c r="E41"/>
  <c r="E42"/>
  <c r="E43"/>
  <c r="E44"/>
  <c r="E28"/>
  <c r="D29"/>
  <c r="D30"/>
  <c r="D31"/>
  <c r="D32"/>
  <c r="D33"/>
  <c r="D34"/>
  <c r="D35"/>
  <c r="D36"/>
  <c r="D37"/>
  <c r="D38"/>
  <c r="D39"/>
  <c r="D40"/>
  <c r="D41"/>
  <c r="D42"/>
  <c r="D43"/>
  <c r="D44"/>
  <c r="D28"/>
  <c r="E4"/>
  <c r="E5"/>
  <c r="E6"/>
  <c r="E7"/>
  <c r="E8"/>
  <c r="E9"/>
  <c r="E10"/>
  <c r="E11"/>
  <c r="E12"/>
  <c r="E13"/>
  <c r="E14"/>
  <c r="E15"/>
  <c r="E16"/>
  <c r="E17"/>
  <c r="E18"/>
  <c r="E19"/>
  <c r="D4"/>
  <c r="D5"/>
  <c r="D6"/>
  <c r="D7"/>
  <c r="D8"/>
  <c r="D9"/>
  <c r="D10"/>
  <c r="D11"/>
  <c r="D12"/>
  <c r="D13"/>
  <c r="D14"/>
  <c r="D15"/>
  <c r="D16"/>
  <c r="D17"/>
  <c r="D18"/>
  <c r="D19"/>
  <c r="E3"/>
  <c r="D3"/>
  <c r="E8" i="1"/>
  <c r="E31"/>
  <c r="E9"/>
  <c r="E32"/>
  <c r="E10"/>
  <c r="E33"/>
  <c r="E11"/>
  <c r="E34"/>
  <c r="E12"/>
  <c r="E35"/>
  <c r="E13"/>
  <c r="E36"/>
  <c r="E14"/>
  <c r="E37"/>
  <c r="E15"/>
  <c r="E38"/>
  <c r="E16"/>
  <c r="E39"/>
  <c r="E17"/>
  <c r="E40"/>
  <c r="E18"/>
  <c r="E41"/>
  <c r="E19"/>
  <c r="E42"/>
  <c r="E20"/>
  <c r="E43"/>
  <c r="E21"/>
  <c r="E44"/>
  <c r="E22"/>
  <c r="E45"/>
  <c r="E23"/>
  <c r="E46"/>
  <c r="D8"/>
  <c r="D31"/>
  <c r="D9"/>
  <c r="D32"/>
  <c r="D10"/>
  <c r="D33"/>
  <c r="D11"/>
  <c r="D34"/>
  <c r="D12"/>
  <c r="D35"/>
  <c r="D13"/>
  <c r="D36"/>
  <c r="D14"/>
  <c r="D37"/>
  <c r="D15"/>
  <c r="D38"/>
  <c r="D16"/>
  <c r="D39"/>
  <c r="D17"/>
  <c r="D40"/>
  <c r="D18"/>
  <c r="D41"/>
  <c r="D19"/>
  <c r="D42"/>
  <c r="D20"/>
  <c r="D43"/>
  <c r="D21"/>
  <c r="D44"/>
  <c r="D22"/>
  <c r="D45"/>
  <c r="D23"/>
  <c r="D46"/>
  <c r="D7"/>
  <c r="D30"/>
  <c r="E7"/>
  <c r="E30"/>
  <c r="C31"/>
  <c r="C32"/>
  <c r="C33"/>
  <c r="C34"/>
  <c r="C35"/>
  <c r="C36"/>
  <c r="C37"/>
  <c r="C38"/>
  <c r="C39"/>
  <c r="C40"/>
  <c r="C41"/>
  <c r="C42"/>
  <c r="C43"/>
  <c r="C44"/>
  <c r="C45"/>
  <c r="C46"/>
  <c r="C30"/>
  <c r="J23"/>
  <c r="I46"/>
  <c r="I23"/>
  <c r="H46"/>
  <c r="G46"/>
  <c r="J22"/>
  <c r="I45"/>
  <c r="I22"/>
  <c r="H45"/>
  <c r="G45"/>
  <c r="J21"/>
  <c r="I44"/>
  <c r="I21"/>
  <c r="H44"/>
  <c r="G44"/>
  <c r="J20"/>
  <c r="I43"/>
  <c r="I20"/>
  <c r="H43"/>
  <c r="G43"/>
  <c r="J19"/>
  <c r="I42"/>
  <c r="I19"/>
  <c r="H42"/>
  <c r="G42"/>
  <c r="J18"/>
  <c r="I41"/>
  <c r="I18"/>
  <c r="H41"/>
  <c r="G41"/>
  <c r="J17"/>
  <c r="I40"/>
  <c r="I17"/>
  <c r="H40"/>
  <c r="G40"/>
  <c r="J16"/>
  <c r="I39"/>
  <c r="I16"/>
  <c r="H39"/>
  <c r="G39"/>
  <c r="J15"/>
  <c r="I38"/>
  <c r="I15"/>
  <c r="H38"/>
  <c r="G38"/>
  <c r="J14"/>
  <c r="I37"/>
  <c r="I14"/>
  <c r="H37"/>
  <c r="G37"/>
  <c r="J13"/>
  <c r="I36"/>
  <c r="I13"/>
  <c r="H36"/>
  <c r="G36"/>
  <c r="J12"/>
  <c r="I35"/>
  <c r="I12"/>
  <c r="H35"/>
  <c r="G35"/>
  <c r="J11"/>
  <c r="I34"/>
  <c r="I11"/>
  <c r="H34"/>
  <c r="G34"/>
  <c r="J10"/>
  <c r="I33"/>
  <c r="I10"/>
  <c r="H33"/>
  <c r="G33"/>
  <c r="J9"/>
  <c r="I32"/>
  <c r="I9"/>
  <c r="H32"/>
  <c r="G32"/>
  <c r="J8"/>
  <c r="I31"/>
  <c r="I8"/>
  <c r="H31"/>
  <c r="G31"/>
  <c r="J7"/>
  <c r="I30"/>
  <c r="I7"/>
  <c r="H30"/>
  <c r="G30"/>
</calcChain>
</file>

<file path=xl/sharedStrings.xml><?xml version="1.0" encoding="utf-8"?>
<sst xmlns="http://schemas.openxmlformats.org/spreadsheetml/2006/main" count="182" uniqueCount="55">
  <si>
    <t>Demand for family planning satisfied</t>
  </si>
  <si>
    <t>Early initiation of breastfeeding</t>
  </si>
  <si>
    <t>Indicator</t>
  </si>
  <si>
    <t>Coverage (%)</t>
  </si>
  <si>
    <t>95% CI</t>
  </si>
  <si>
    <t>To calculate 95% confidence intervals (95% CI):</t>
  </si>
  <si>
    <t>Coverage (r)</t>
  </si>
  <si>
    <t>Standar Error (se)</t>
  </si>
  <si>
    <t>95% Confidence Intervals</t>
  </si>
  <si>
    <t>Contraceptive prevalence (any method)</t>
  </si>
  <si>
    <t>Antenatal care 1+ visit (with skilled provider)</t>
  </si>
  <si>
    <t>Skilled Birth Attendance</t>
  </si>
  <si>
    <t>C-section prevalence</t>
  </si>
  <si>
    <t>BCG vaccination</t>
  </si>
  <si>
    <t>DPT vaccination</t>
  </si>
  <si>
    <t>Polio vaccination</t>
  </si>
  <si>
    <t>Measles vaccination</t>
  </si>
  <si>
    <t>Full vaccination</t>
  </si>
  <si>
    <t>Vitamin A Supplementation</t>
  </si>
  <si>
    <t>Oral Rehydration Therapy for diarrhea</t>
  </si>
  <si>
    <t>Caresseking for penumonia</t>
  </si>
  <si>
    <t>Insecticide treated net use by children</t>
  </si>
  <si>
    <t>Improved water sources</t>
  </si>
  <si>
    <t>Improved sanitation facilities</t>
  </si>
  <si>
    <t>Please, notice that in order to fill the following table you need to convert estimates and 95% CI in percentages:</t>
  </si>
  <si>
    <t>Burundi</t>
  </si>
  <si>
    <t>01 bujumbura</t>
  </si>
  <si>
    <t>02 centre-east</t>
  </si>
  <si>
    <t>03 north</t>
  </si>
  <si>
    <t>04 south</t>
  </si>
  <si>
    <t>05 west</t>
  </si>
  <si>
    <t>Country</t>
  </si>
  <si>
    <t>Year</t>
  </si>
  <si>
    <t>Region</t>
  </si>
  <si>
    <t>To calculate 95% confidence intervals (95% CI) by region:</t>
  </si>
  <si>
    <t>Bujumbura</t>
  </si>
  <si>
    <t>Centre-east</t>
  </si>
  <si>
    <t>North</t>
  </si>
  <si>
    <t>South</t>
  </si>
  <si>
    <t>West</t>
  </si>
  <si>
    <r>
      <t>Table X. Coverage of polio vaccination according to geographical units,</t>
    </r>
    <r>
      <rPr>
        <i/>
        <sz val="11"/>
        <color theme="1"/>
        <rFont val="Calibri"/>
        <family val="2"/>
        <scheme val="minor"/>
      </rPr>
      <t xml:space="preserve"> (country), (most recent year)</t>
    </r>
  </si>
  <si>
    <t>Indicator: polio vaccination</t>
  </si>
  <si>
    <t>se</t>
  </si>
  <si>
    <t>1.96*se</t>
  </si>
  <si>
    <t>Standard Error (se)</t>
  </si>
  <si>
    <r>
      <t>Table X. Coverage along the Continuum of Care,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region/state/province</t>
    </r>
    <r>
      <rPr>
        <i/>
        <sz val="11"/>
        <color theme="1"/>
        <rFont val="Calibri"/>
        <family val="2"/>
        <scheme val="minor"/>
      </rPr>
      <t>, country, most recent year</t>
    </r>
  </si>
  <si>
    <t>Country: Burundi</t>
  </si>
  <si>
    <t>Regions: North and South</t>
  </si>
  <si>
    <t>Careseking for penumonia</t>
  </si>
  <si>
    <t>se*100</t>
  </si>
  <si>
    <t>North, Burundi, 2010</t>
  </si>
  <si>
    <t>South, Burundi, 2010</t>
  </si>
  <si>
    <t>Country: Burundi, 2010</t>
  </si>
  <si>
    <t>Indicator: skilled birth attendance</t>
  </si>
  <si>
    <r>
      <t>Table X. Coverage of skilled birth attendance according to geographical units,</t>
    </r>
    <r>
      <rPr>
        <i/>
        <sz val="11"/>
        <color theme="1"/>
        <rFont val="Calibri"/>
        <family val="2"/>
        <scheme val="minor"/>
      </rPr>
      <t xml:space="preserve"> country, most recent year</t>
    </r>
  </si>
</sst>
</file>

<file path=xl/styles.xml><?xml version="1.0" encoding="utf-8"?>
<styleSheet xmlns="http://schemas.openxmlformats.org/spreadsheetml/2006/main">
  <numFmts count="4">
    <numFmt numFmtId="164" formatCode="0.00000"/>
    <numFmt numFmtId="165" formatCode="0.000"/>
    <numFmt numFmtId="166" formatCode="0.0000"/>
    <numFmt numFmtId="167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2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Font="1"/>
    <xf numFmtId="2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Border="1"/>
    <xf numFmtId="164" fontId="0" fillId="0" borderId="0" xfId="0" applyNumberFormat="1" applyFont="1" applyBorder="1" applyAlignment="1">
      <alignment horizontal="center"/>
    </xf>
    <xf numFmtId="0" fontId="0" fillId="0" borderId="1" xfId="0" applyFont="1" applyBorder="1"/>
    <xf numFmtId="0" fontId="3" fillId="0" borderId="0" xfId="0" applyFont="1" applyBorder="1"/>
    <xf numFmtId="0" fontId="0" fillId="3" borderId="0" xfId="0" applyFont="1" applyFill="1"/>
    <xf numFmtId="0" fontId="0" fillId="3" borderId="0" xfId="0" applyFill="1" applyBorder="1"/>
    <xf numFmtId="2" fontId="0" fillId="3" borderId="0" xfId="0" applyNumberFormat="1" applyFont="1" applyFill="1" applyAlignment="1">
      <alignment horizontal="center"/>
    </xf>
    <xf numFmtId="164" fontId="0" fillId="3" borderId="0" xfId="0" applyNumberFormat="1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3" borderId="0" xfId="0" applyFill="1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0" xfId="0" applyFont="1" applyBorder="1"/>
    <xf numFmtId="164" fontId="1" fillId="0" borderId="2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66" fontId="0" fillId="0" borderId="0" xfId="0" applyNumberFormat="1" applyFont="1" applyAlignment="1">
      <alignment horizontal="center"/>
    </xf>
    <xf numFmtId="167" fontId="0" fillId="0" borderId="0" xfId="0" applyNumberFormat="1" applyFont="1" applyAlignment="1">
      <alignment horizontal="center"/>
    </xf>
    <xf numFmtId="166" fontId="0" fillId="0" borderId="1" xfId="0" applyNumberFormat="1" applyFont="1" applyBorder="1" applyAlignment="1">
      <alignment horizontal="center"/>
    </xf>
    <xf numFmtId="167" fontId="0" fillId="0" borderId="1" xfId="0" applyNumberFormat="1" applyFont="1" applyBorder="1" applyAlignment="1">
      <alignment horizont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3" xfId="0" applyFont="1" applyFill="1" applyBorder="1"/>
    <xf numFmtId="2" fontId="1" fillId="0" borderId="2" xfId="0" applyNumberFormat="1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/>
    <xf numFmtId="0" fontId="1" fillId="2" borderId="3" xfId="0" applyFont="1" applyFill="1" applyBorder="1"/>
    <xf numFmtId="0" fontId="5" fillId="0" borderId="0" xfId="0" applyFont="1"/>
    <xf numFmtId="2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2" fontId="0" fillId="2" borderId="3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167" fontId="0" fillId="0" borderId="1" xfId="0" applyNumberForma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2" fontId="1" fillId="0" borderId="0" xfId="0" applyNumberFormat="1" applyFont="1" applyFill="1" applyBorder="1" applyAlignment="1">
      <alignment vertical="center"/>
    </xf>
    <xf numFmtId="167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/>
            </a:pPr>
            <a:r>
              <a:rPr lang="en-US" sz="1400" b="1" i="0" baseline="0"/>
              <a:t>Coverage (%) along the CoC interventions</a:t>
            </a:r>
            <a:r>
              <a:rPr lang="en-US" sz="1400" b="0" i="0" baseline="0"/>
              <a:t>,</a:t>
            </a:r>
            <a:r>
              <a:rPr lang="en-US" sz="1400" b="1" i="0" baseline="0"/>
              <a:t> </a:t>
            </a:r>
            <a:r>
              <a:rPr lang="en-US" sz="1400" b="0" i="1" baseline="0"/>
              <a:t>region, country, most recent year</a:t>
            </a:r>
            <a:endParaRPr lang="pt-BR" sz="1400" b="0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'Figure_Sub-national'!$B$2</c:f>
              <c:strCache>
                <c:ptCount val="1"/>
                <c:pt idx="0">
                  <c:v>Coverage (%)</c:v>
                </c:pt>
              </c:strCache>
            </c:strRef>
          </c:tx>
          <c:errBars>
            <c:errBarType val="both"/>
            <c:errValType val="cust"/>
            <c:plus>
              <c:numRef>
                <c:f>'Figure_Sub-national'!$E$3:$E$19</c:f>
                <c:numCache>
                  <c:formatCode>General</c:formatCode>
                  <c:ptCount val="17"/>
                  <c:pt idx="0">
                    <c:v>4.3697416000000002</c:v>
                  </c:pt>
                  <c:pt idx="1">
                    <c:v>3.2806479999999998</c:v>
                  </c:pt>
                  <c:pt idx="2">
                    <c:v>0.55270039999999998</c:v>
                  </c:pt>
                  <c:pt idx="3">
                    <c:v>4.0353459999999997</c:v>
                  </c:pt>
                  <c:pt idx="4">
                    <c:v>1.1486775999999999</c:v>
                  </c:pt>
                  <c:pt idx="5">
                    <c:v>4.0225275999999992</c:v>
                  </c:pt>
                  <c:pt idx="6">
                    <c:v>1.3661984</c:v>
                  </c:pt>
                  <c:pt idx="7">
                    <c:v>2.5210303999999999</c:v>
                  </c:pt>
                  <c:pt idx="8">
                    <c:v>3.4595175999999999</c:v>
                  </c:pt>
                  <c:pt idx="9">
                    <c:v>2.9199295999999997</c:v>
                  </c:pt>
                  <c:pt idx="10">
                    <c:v>4.4546095999999995</c:v>
                  </c:pt>
                  <c:pt idx="11">
                    <c:v>3.1489751999999998</c:v>
                  </c:pt>
                  <c:pt idx="12">
                    <c:v>5.2278492000000005</c:v>
                  </c:pt>
                  <c:pt idx="13">
                    <c:v>6.251322</c:v>
                  </c:pt>
                  <c:pt idx="14">
                    <c:v>4.9862596000000003</c:v>
                  </c:pt>
                  <c:pt idx="15">
                    <c:v>5.8532655999999994</c:v>
                  </c:pt>
                  <c:pt idx="16">
                    <c:v>3.8019883999999999</c:v>
                  </c:pt>
                </c:numCache>
              </c:numRef>
            </c:plus>
            <c:minus>
              <c:numRef>
                <c:f>'Figure_Sub-national'!$E$3:$E$19</c:f>
                <c:numCache>
                  <c:formatCode>General</c:formatCode>
                  <c:ptCount val="17"/>
                  <c:pt idx="0">
                    <c:v>4.3697416000000002</c:v>
                  </c:pt>
                  <c:pt idx="1">
                    <c:v>3.2806479999999998</c:v>
                  </c:pt>
                  <c:pt idx="2">
                    <c:v>0.55270039999999998</c:v>
                  </c:pt>
                  <c:pt idx="3">
                    <c:v>4.0353459999999997</c:v>
                  </c:pt>
                  <c:pt idx="4">
                    <c:v>1.1486775999999999</c:v>
                  </c:pt>
                  <c:pt idx="5">
                    <c:v>4.0225275999999992</c:v>
                  </c:pt>
                  <c:pt idx="6">
                    <c:v>1.3661984</c:v>
                  </c:pt>
                  <c:pt idx="7">
                    <c:v>2.5210303999999999</c:v>
                  </c:pt>
                  <c:pt idx="8">
                    <c:v>3.4595175999999999</c:v>
                  </c:pt>
                  <c:pt idx="9">
                    <c:v>2.9199295999999997</c:v>
                  </c:pt>
                  <c:pt idx="10">
                    <c:v>4.4546095999999995</c:v>
                  </c:pt>
                  <c:pt idx="11">
                    <c:v>3.1489751999999998</c:v>
                  </c:pt>
                  <c:pt idx="12">
                    <c:v>5.2278492000000005</c:v>
                  </c:pt>
                  <c:pt idx="13">
                    <c:v>6.251322</c:v>
                  </c:pt>
                  <c:pt idx="14">
                    <c:v>4.9862596000000003</c:v>
                  </c:pt>
                  <c:pt idx="15">
                    <c:v>5.8532655999999994</c:v>
                  </c:pt>
                  <c:pt idx="16">
                    <c:v>3.8019883999999999</c:v>
                  </c:pt>
                </c:numCache>
              </c:numRef>
            </c:minus>
            <c:spPr>
              <a:ln>
                <a:solidFill>
                  <a:srgbClr val="C00000"/>
                </a:solidFill>
              </a:ln>
            </c:spPr>
          </c:errBars>
          <c:cat>
            <c:strRef>
              <c:f>'Figure_Sub-national'!$A$3:$A$19</c:f>
              <c:strCache>
                <c:ptCount val="17"/>
                <c:pt idx="0">
                  <c:v>Demand for family planning satisfied</c:v>
                </c:pt>
                <c:pt idx="1">
                  <c:v>Contraceptive prevalence (any method)</c:v>
                </c:pt>
                <c:pt idx="2">
                  <c:v>Antenatal care 1+ visit (with skilled provider)</c:v>
                </c:pt>
                <c:pt idx="3">
                  <c:v>Skilled Birth Attendance</c:v>
                </c:pt>
                <c:pt idx="4">
                  <c:v>C-section prevalence</c:v>
                </c:pt>
                <c:pt idx="5">
                  <c:v>Early initiation of breastfeeding</c:v>
                </c:pt>
                <c:pt idx="6">
                  <c:v>BCG vaccination</c:v>
                </c:pt>
                <c:pt idx="7">
                  <c:v>DPT vaccination</c:v>
                </c:pt>
                <c:pt idx="8">
                  <c:v>Polio vaccination</c:v>
                </c:pt>
                <c:pt idx="9">
                  <c:v>Measles vaccination</c:v>
                </c:pt>
                <c:pt idx="10">
                  <c:v>Full vaccination</c:v>
                </c:pt>
                <c:pt idx="11">
                  <c:v>Vitamin A Supplementation</c:v>
                </c:pt>
                <c:pt idx="12">
                  <c:v>Oral Rehydration Therapy for diarrhea</c:v>
                </c:pt>
                <c:pt idx="13">
                  <c:v>Caresseking for penumonia</c:v>
                </c:pt>
                <c:pt idx="14">
                  <c:v>Insecticide treated net use by children</c:v>
                </c:pt>
                <c:pt idx="15">
                  <c:v>Improved water sources</c:v>
                </c:pt>
                <c:pt idx="16">
                  <c:v>Improved sanitation facilities</c:v>
                </c:pt>
              </c:strCache>
            </c:strRef>
          </c:cat>
          <c:val>
            <c:numRef>
              <c:f>'Figure_Sub-national'!$B$3:$B$19</c:f>
              <c:numCache>
                <c:formatCode>0.0</c:formatCode>
                <c:ptCount val="17"/>
                <c:pt idx="0">
                  <c:v>53.064009999999996</c:v>
                </c:pt>
                <c:pt idx="1">
                  <c:v>30.55</c:v>
                </c:pt>
                <c:pt idx="2">
                  <c:v>99.187539999999998</c:v>
                </c:pt>
                <c:pt idx="3">
                  <c:v>55.207490000000007</c:v>
                </c:pt>
                <c:pt idx="4">
                  <c:v>3.5709699999999995</c:v>
                </c:pt>
                <c:pt idx="5">
                  <c:v>66.804850000000002</c:v>
                </c:pt>
                <c:pt idx="6">
                  <c:v>98.419550000000001</c:v>
                </c:pt>
                <c:pt idx="7">
                  <c:v>96.461520000000007</c:v>
                </c:pt>
                <c:pt idx="8">
                  <c:v>93.027190000000004</c:v>
                </c:pt>
                <c:pt idx="9">
                  <c:v>93.343469999999996</c:v>
                </c:pt>
                <c:pt idx="10">
                  <c:v>86.692319999999995</c:v>
                </c:pt>
                <c:pt idx="11">
                  <c:v>83.814390000000003</c:v>
                </c:pt>
                <c:pt idx="12">
                  <c:v>43.701149999999998</c:v>
                </c:pt>
                <c:pt idx="13">
                  <c:v>60.440419999999996</c:v>
                </c:pt>
                <c:pt idx="14">
                  <c:v>34.011160000000004</c:v>
                </c:pt>
                <c:pt idx="15">
                  <c:v>81.939949999999996</c:v>
                </c:pt>
                <c:pt idx="16">
                  <c:v>16.421130000000002</c:v>
                </c:pt>
              </c:numCache>
            </c:numRef>
          </c:val>
        </c:ser>
        <c:dLbls/>
        <c:axId val="98533760"/>
        <c:axId val="98535296"/>
      </c:barChart>
      <c:catAx>
        <c:axId val="98533760"/>
        <c:scaling>
          <c:orientation val="minMax"/>
        </c:scaling>
        <c:axPos val="b"/>
        <c:numFmt formatCode="General" sourceLinked="0"/>
        <c:tickLblPos val="nextTo"/>
        <c:crossAx val="98535296"/>
        <c:crosses val="autoZero"/>
        <c:auto val="1"/>
        <c:lblAlgn val="ctr"/>
        <c:lblOffset val="100"/>
      </c:catAx>
      <c:valAx>
        <c:axId val="98535296"/>
        <c:scaling>
          <c:orientation val="minMax"/>
        </c:scaling>
        <c:axPos val="l"/>
        <c:majorGridlines>
          <c:spPr>
            <a:ln>
              <a:prstDash val="sysDot"/>
            </a:ln>
          </c:spPr>
        </c:majorGridlines>
        <c:numFmt formatCode="0.0" sourceLinked="1"/>
        <c:tickLblPos val="nextTo"/>
        <c:crossAx val="98533760"/>
        <c:crosses val="autoZero"/>
        <c:crossBetween val="between"/>
      </c:valAx>
    </c:plotArea>
    <c:plotVisOnly val="1"/>
    <c:dispBlanksAs val="gap"/>
  </c:chart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7"/>
  <c:chart>
    <c:title>
      <c:tx>
        <c:rich>
          <a:bodyPr/>
          <a:lstStyle/>
          <a:p>
            <a:pPr>
              <a:defRPr/>
            </a:pPr>
            <a:r>
              <a:rPr lang="en-US" sz="1400"/>
              <a:t>Coverage (%) along the CoC interventions, </a:t>
            </a:r>
            <a:r>
              <a:rPr lang="en-US" sz="1400" b="0" i="1"/>
              <a:t>region, country, most recent year</a:t>
            </a:r>
            <a:endParaRPr lang="pt-BR" sz="1400" b="0" i="1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'Figure_Sub-national'!$B$27</c:f>
              <c:strCache>
                <c:ptCount val="1"/>
                <c:pt idx="0">
                  <c:v>Coverage (%)</c:v>
                </c:pt>
              </c:strCache>
            </c:strRef>
          </c:tx>
          <c:errBars>
            <c:errBarType val="both"/>
            <c:errValType val="cust"/>
            <c:plus>
              <c:numRef>
                <c:f>'Figure_Sub-national'!$E$28:$E$44</c:f>
                <c:numCache>
                  <c:formatCode>General</c:formatCode>
                  <c:ptCount val="17"/>
                  <c:pt idx="0">
                    <c:v>5.4259268</c:v>
                  </c:pt>
                  <c:pt idx="1">
                    <c:v>2.8158536000000001</c:v>
                  </c:pt>
                  <c:pt idx="2">
                    <c:v>0.91179199999999994</c:v>
                  </c:pt>
                  <c:pt idx="3">
                    <c:v>5.34443</c:v>
                  </c:pt>
                  <c:pt idx="4">
                    <c:v>1.0112620000000001</c:v>
                  </c:pt>
                  <c:pt idx="5">
                    <c:v>4.1217231999999999</c:v>
                  </c:pt>
                  <c:pt idx="6">
                    <c:v>0.7340004</c:v>
                  </c:pt>
                  <c:pt idx="7">
                    <c:v>1.9736416000000001</c:v>
                  </c:pt>
                  <c:pt idx="8">
                    <c:v>5.0763999999999996</c:v>
                  </c:pt>
                  <c:pt idx="9">
                    <c:v>2.1381639999999997</c:v>
                  </c:pt>
                  <c:pt idx="10">
                    <c:v>5.1484299999999994</c:v>
                  </c:pt>
                  <c:pt idx="11">
                    <c:v>4.1323660000000002</c:v>
                  </c:pt>
                  <c:pt idx="12">
                    <c:v>7.0928088000000002</c:v>
                  </c:pt>
                  <c:pt idx="13">
                    <c:v>7.3541356000000002</c:v>
                  </c:pt>
                  <c:pt idx="14">
                    <c:v>5.3864719999999995</c:v>
                  </c:pt>
                  <c:pt idx="15">
                    <c:v>7.310682400000001</c:v>
                  </c:pt>
                  <c:pt idx="16">
                    <c:v>7.7959196000000004</c:v>
                  </c:pt>
                </c:numCache>
              </c:numRef>
            </c:plus>
            <c:minus>
              <c:numRef>
                <c:f>'Figure_Sub-national'!$E$28:$E$44</c:f>
                <c:numCache>
                  <c:formatCode>General</c:formatCode>
                  <c:ptCount val="17"/>
                  <c:pt idx="0">
                    <c:v>5.4259268</c:v>
                  </c:pt>
                  <c:pt idx="1">
                    <c:v>2.8158536000000001</c:v>
                  </c:pt>
                  <c:pt idx="2">
                    <c:v>0.91179199999999994</c:v>
                  </c:pt>
                  <c:pt idx="3">
                    <c:v>5.34443</c:v>
                  </c:pt>
                  <c:pt idx="4">
                    <c:v>1.0112620000000001</c:v>
                  </c:pt>
                  <c:pt idx="5">
                    <c:v>4.1217231999999999</c:v>
                  </c:pt>
                  <c:pt idx="6">
                    <c:v>0.7340004</c:v>
                  </c:pt>
                  <c:pt idx="7">
                    <c:v>1.9736416000000001</c:v>
                  </c:pt>
                  <c:pt idx="8">
                    <c:v>5.0763999999999996</c:v>
                  </c:pt>
                  <c:pt idx="9">
                    <c:v>2.1381639999999997</c:v>
                  </c:pt>
                  <c:pt idx="10">
                    <c:v>5.1484299999999994</c:v>
                  </c:pt>
                  <c:pt idx="11">
                    <c:v>4.1323660000000002</c:v>
                  </c:pt>
                  <c:pt idx="12">
                    <c:v>7.0928088000000002</c:v>
                  </c:pt>
                  <c:pt idx="13">
                    <c:v>7.3541356000000002</c:v>
                  </c:pt>
                  <c:pt idx="14">
                    <c:v>5.3864719999999995</c:v>
                  </c:pt>
                  <c:pt idx="15">
                    <c:v>7.310682400000001</c:v>
                  </c:pt>
                  <c:pt idx="16">
                    <c:v>7.7959196000000004</c:v>
                  </c:pt>
                </c:numCache>
              </c:numRef>
            </c:minus>
            <c:spPr>
              <a:ln>
                <a:solidFill>
                  <a:srgbClr val="C00000"/>
                </a:solidFill>
              </a:ln>
            </c:spPr>
          </c:errBars>
          <c:cat>
            <c:strRef>
              <c:f>'Figure_Sub-national'!$A$28:$A$44</c:f>
              <c:strCache>
                <c:ptCount val="17"/>
                <c:pt idx="0">
                  <c:v>Demand for family planning satisfied</c:v>
                </c:pt>
                <c:pt idx="1">
                  <c:v>Contraceptive prevalence (any method)</c:v>
                </c:pt>
                <c:pt idx="2">
                  <c:v>Antenatal care 1+ visit (with skilled provider)</c:v>
                </c:pt>
                <c:pt idx="3">
                  <c:v>Skilled Birth Attendance</c:v>
                </c:pt>
                <c:pt idx="4">
                  <c:v>C-section prevalence</c:v>
                </c:pt>
                <c:pt idx="5">
                  <c:v>Early initiation of breastfeeding</c:v>
                </c:pt>
                <c:pt idx="6">
                  <c:v>BCG vaccination</c:v>
                </c:pt>
                <c:pt idx="7">
                  <c:v>DPT vaccination</c:v>
                </c:pt>
                <c:pt idx="8">
                  <c:v>Polio vaccination</c:v>
                </c:pt>
                <c:pt idx="9">
                  <c:v>Measles vaccination</c:v>
                </c:pt>
                <c:pt idx="10">
                  <c:v>Full vaccination</c:v>
                </c:pt>
                <c:pt idx="11">
                  <c:v>Vitamin A Supplementation</c:v>
                </c:pt>
                <c:pt idx="12">
                  <c:v>Oral Rehydration Therapy for diarrhea</c:v>
                </c:pt>
                <c:pt idx="13">
                  <c:v>Caresseking for penumonia</c:v>
                </c:pt>
                <c:pt idx="14">
                  <c:v>Insecticide treated net use by children</c:v>
                </c:pt>
                <c:pt idx="15">
                  <c:v>Improved water sources</c:v>
                </c:pt>
                <c:pt idx="16">
                  <c:v>Improved sanitation facilities</c:v>
                </c:pt>
              </c:strCache>
            </c:strRef>
          </c:cat>
          <c:val>
            <c:numRef>
              <c:f>'Figure_Sub-national'!$B$28:$B$44</c:f>
              <c:numCache>
                <c:formatCode>0.0</c:formatCode>
                <c:ptCount val="17"/>
                <c:pt idx="0">
                  <c:v>31.12181</c:v>
                </c:pt>
                <c:pt idx="1">
                  <c:v>14.202419999999998</c:v>
                </c:pt>
                <c:pt idx="2">
                  <c:v>98.64931</c:v>
                </c:pt>
                <c:pt idx="3">
                  <c:v>61.551690000000001</c:v>
                </c:pt>
                <c:pt idx="4">
                  <c:v>3.0165700000000002</c:v>
                </c:pt>
                <c:pt idx="5">
                  <c:v>68.558759999999992</c:v>
                </c:pt>
                <c:pt idx="6">
                  <c:v>99.464960000000005</c:v>
                </c:pt>
                <c:pt idx="7">
                  <c:v>97.177170000000004</c:v>
                </c:pt>
                <c:pt idx="8">
                  <c:v>88.091419999999999</c:v>
                </c:pt>
                <c:pt idx="9">
                  <c:v>95.62621</c:v>
                </c:pt>
                <c:pt idx="10">
                  <c:v>84.510019999999997</c:v>
                </c:pt>
                <c:pt idx="11">
                  <c:v>81.244870000000006</c:v>
                </c:pt>
                <c:pt idx="12">
                  <c:v>45.560289999999995</c:v>
                </c:pt>
                <c:pt idx="13">
                  <c:v>47.623379999999997</c:v>
                </c:pt>
                <c:pt idx="14">
                  <c:v>38.980219999999996</c:v>
                </c:pt>
                <c:pt idx="15">
                  <c:v>67.941310000000001</c:v>
                </c:pt>
                <c:pt idx="16">
                  <c:v>49.953119999999998</c:v>
                </c:pt>
              </c:numCache>
            </c:numRef>
          </c:val>
        </c:ser>
        <c:axId val="94765824"/>
        <c:axId val="94768512"/>
      </c:barChart>
      <c:catAx>
        <c:axId val="94765824"/>
        <c:scaling>
          <c:orientation val="minMax"/>
        </c:scaling>
        <c:axPos val="b"/>
        <c:tickLblPos val="nextTo"/>
        <c:crossAx val="94768512"/>
        <c:crosses val="autoZero"/>
        <c:auto val="1"/>
        <c:lblAlgn val="ctr"/>
        <c:lblOffset val="100"/>
      </c:catAx>
      <c:valAx>
        <c:axId val="94768512"/>
        <c:scaling>
          <c:orientation val="minMax"/>
        </c:scaling>
        <c:axPos val="l"/>
        <c:majorGridlines>
          <c:spPr>
            <a:ln>
              <a:prstDash val="sysDot"/>
            </a:ln>
          </c:spPr>
        </c:majorGridlines>
        <c:numFmt formatCode="0.0" sourceLinked="1"/>
        <c:tickLblPos val="nextTo"/>
        <c:crossAx val="94765824"/>
        <c:crosses val="autoZero"/>
        <c:crossBetween val="between"/>
      </c:valAx>
    </c:plotArea>
    <c:plotVisOnly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Percent of live births</a:t>
            </a:r>
            <a:r>
              <a:rPr lang="en-US" sz="1400" baseline="0"/>
              <a:t> attended by skilled health personnel</a:t>
            </a:r>
            <a:r>
              <a:rPr lang="en-US" sz="1400"/>
              <a:t>, </a:t>
            </a:r>
            <a:r>
              <a:rPr lang="en-US" sz="1400" b="0" i="1"/>
              <a:t>Burundi, DHS 2010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Figure_Byregion!$B$3</c:f>
              <c:strCache>
                <c:ptCount val="1"/>
                <c:pt idx="0">
                  <c:v>Coverage (%)</c:v>
                </c:pt>
              </c:strCache>
            </c:strRef>
          </c:tx>
          <c:errBars>
            <c:errBarType val="both"/>
            <c:errValType val="cust"/>
            <c:plus>
              <c:numRef>
                <c:f>Figure_Byregion!$E$4:$E$8</c:f>
                <c:numCache>
                  <c:formatCode>General</c:formatCode>
                  <c:ptCount val="5"/>
                  <c:pt idx="0">
                    <c:v>4.3460647999999997</c:v>
                  </c:pt>
                  <c:pt idx="1">
                    <c:v>4.5158791999999996</c:v>
                  </c:pt>
                  <c:pt idx="2">
                    <c:v>4.0353459999999997</c:v>
                  </c:pt>
                  <c:pt idx="3">
                    <c:v>5.34443</c:v>
                  </c:pt>
                  <c:pt idx="4">
                    <c:v>5.8519524000000001</c:v>
                  </c:pt>
                </c:numCache>
              </c:numRef>
            </c:plus>
            <c:minus>
              <c:numRef>
                <c:f>Figure_Byregion!$E$4:$E$8</c:f>
                <c:numCache>
                  <c:formatCode>General</c:formatCode>
                  <c:ptCount val="5"/>
                  <c:pt idx="0">
                    <c:v>4.3460647999999997</c:v>
                  </c:pt>
                  <c:pt idx="1">
                    <c:v>4.5158791999999996</c:v>
                  </c:pt>
                  <c:pt idx="2">
                    <c:v>4.0353459999999997</c:v>
                  </c:pt>
                  <c:pt idx="3">
                    <c:v>5.34443</c:v>
                  </c:pt>
                  <c:pt idx="4">
                    <c:v>5.8519524000000001</c:v>
                  </c:pt>
                </c:numCache>
              </c:numRef>
            </c:minus>
            <c:spPr>
              <a:ln>
                <a:solidFill>
                  <a:srgbClr val="C00000"/>
                </a:solidFill>
              </a:ln>
            </c:spPr>
          </c:errBars>
          <c:cat>
            <c:strRef>
              <c:f>Figure_Byregion!$A$4:$A$8</c:f>
              <c:strCache>
                <c:ptCount val="5"/>
                <c:pt idx="0">
                  <c:v>Bujumbura</c:v>
                </c:pt>
                <c:pt idx="1">
                  <c:v>Centre-east</c:v>
                </c:pt>
                <c:pt idx="2">
                  <c:v>North</c:v>
                </c:pt>
                <c:pt idx="3">
                  <c:v>South</c:v>
                </c:pt>
                <c:pt idx="4">
                  <c:v>West</c:v>
                </c:pt>
              </c:strCache>
            </c:strRef>
          </c:cat>
          <c:val>
            <c:numRef>
              <c:f>Figure_Byregion!$B$4:$B$8</c:f>
              <c:numCache>
                <c:formatCode>0.0</c:formatCode>
                <c:ptCount val="5"/>
                <c:pt idx="0">
                  <c:v>90.131749999999997</c:v>
                </c:pt>
                <c:pt idx="1">
                  <c:v>54.834340000000005</c:v>
                </c:pt>
                <c:pt idx="2">
                  <c:v>55.207490000000007</c:v>
                </c:pt>
                <c:pt idx="3">
                  <c:v>61.551690000000001</c:v>
                </c:pt>
                <c:pt idx="4">
                  <c:v>65.906659999999988</c:v>
                </c:pt>
              </c:numCache>
            </c:numRef>
          </c:val>
        </c:ser>
        <c:axId val="52750592"/>
        <c:axId val="53067776"/>
      </c:barChart>
      <c:catAx>
        <c:axId val="52750592"/>
        <c:scaling>
          <c:orientation val="minMax"/>
        </c:scaling>
        <c:axPos val="b"/>
        <c:tickLblPos val="nextTo"/>
        <c:crossAx val="53067776"/>
        <c:crosses val="autoZero"/>
        <c:auto val="1"/>
        <c:lblAlgn val="ctr"/>
        <c:lblOffset val="100"/>
      </c:catAx>
      <c:valAx>
        <c:axId val="53067776"/>
        <c:scaling>
          <c:orientation val="minMax"/>
        </c:scaling>
        <c:axPos val="l"/>
        <c:majorGridlines>
          <c:spPr>
            <a:ln>
              <a:prstDash val="sysDot"/>
            </a:ln>
          </c:spPr>
        </c:majorGridlines>
        <c:numFmt formatCode="0.0" sourceLinked="1"/>
        <c:tickLblPos val="nextTo"/>
        <c:crossAx val="52750592"/>
        <c:crosses val="autoZero"/>
        <c:crossBetween val="between"/>
      </c:valAx>
    </c:plotArea>
    <c:plotVisOnly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/>
            </a:pPr>
            <a:r>
              <a:rPr lang="en-US" sz="1400"/>
              <a:t>Percent of children under 5 immunized against polio,</a:t>
            </a:r>
            <a:r>
              <a:rPr lang="en-US" sz="1400" b="0" i="1"/>
              <a:t> Burundi,</a:t>
            </a:r>
            <a:r>
              <a:rPr lang="en-US" sz="1400" b="0" i="1" baseline="0"/>
              <a:t> DHS 2010</a:t>
            </a:r>
            <a:endParaRPr lang="en-US" sz="1400" b="0" i="1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Figure_Byregion!$B$26</c:f>
              <c:strCache>
                <c:ptCount val="1"/>
                <c:pt idx="0">
                  <c:v>Coverage (%)</c:v>
                </c:pt>
              </c:strCache>
            </c:strRef>
          </c:tx>
          <c:errBars>
            <c:errBarType val="both"/>
            <c:errValType val="cust"/>
            <c:plus>
              <c:numRef>
                <c:f>Figure_Byregion!$E$27:$E$31</c:f>
                <c:numCache>
                  <c:formatCode>General</c:formatCode>
                  <c:ptCount val="5"/>
                  <c:pt idx="0">
                    <c:v>6.8786788000000003</c:v>
                  </c:pt>
                  <c:pt idx="1">
                    <c:v>5.4191451999999991</c:v>
                  </c:pt>
                  <c:pt idx="2">
                    <c:v>3.4595175999999999</c:v>
                  </c:pt>
                  <c:pt idx="3">
                    <c:v>5.0763999999999996</c:v>
                  </c:pt>
                  <c:pt idx="4">
                    <c:v>4.1444200000000002</c:v>
                  </c:pt>
                </c:numCache>
              </c:numRef>
            </c:plus>
            <c:minus>
              <c:numRef>
                <c:f>Figure_Byregion!$E$27:$E$31</c:f>
                <c:numCache>
                  <c:formatCode>General</c:formatCode>
                  <c:ptCount val="5"/>
                  <c:pt idx="0">
                    <c:v>6.8786788000000003</c:v>
                  </c:pt>
                  <c:pt idx="1">
                    <c:v>5.4191451999999991</c:v>
                  </c:pt>
                  <c:pt idx="2">
                    <c:v>3.4595175999999999</c:v>
                  </c:pt>
                  <c:pt idx="3">
                    <c:v>5.0763999999999996</c:v>
                  </c:pt>
                  <c:pt idx="4">
                    <c:v>4.1444200000000002</c:v>
                  </c:pt>
                </c:numCache>
              </c:numRef>
            </c:minus>
            <c:spPr>
              <a:ln>
                <a:solidFill>
                  <a:srgbClr val="C00000"/>
                </a:solidFill>
              </a:ln>
            </c:spPr>
          </c:errBars>
          <c:cat>
            <c:strRef>
              <c:f>Figure_Byregion!$A$27:$A$31</c:f>
              <c:strCache>
                <c:ptCount val="5"/>
                <c:pt idx="0">
                  <c:v>Bujumbura</c:v>
                </c:pt>
                <c:pt idx="1">
                  <c:v>Centre-east</c:v>
                </c:pt>
                <c:pt idx="2">
                  <c:v>North</c:v>
                </c:pt>
                <c:pt idx="3">
                  <c:v>South</c:v>
                </c:pt>
                <c:pt idx="4">
                  <c:v>West</c:v>
                </c:pt>
              </c:strCache>
            </c:strRef>
          </c:cat>
          <c:val>
            <c:numRef>
              <c:f>Figure_Byregion!$B$27:$B$31</c:f>
              <c:numCache>
                <c:formatCode>0.0</c:formatCode>
                <c:ptCount val="5"/>
                <c:pt idx="0">
                  <c:v>89.279910000000001</c:v>
                </c:pt>
                <c:pt idx="1">
                  <c:v>81.296139999999994</c:v>
                </c:pt>
                <c:pt idx="2">
                  <c:v>93.027190000000004</c:v>
                </c:pt>
                <c:pt idx="3">
                  <c:v>88.091419999999999</c:v>
                </c:pt>
                <c:pt idx="4">
                  <c:v>88.204340000000002</c:v>
                </c:pt>
              </c:numCache>
            </c:numRef>
          </c:val>
        </c:ser>
        <c:axId val="124435456"/>
        <c:axId val="124499456"/>
      </c:barChart>
      <c:catAx>
        <c:axId val="124435456"/>
        <c:scaling>
          <c:orientation val="minMax"/>
        </c:scaling>
        <c:axPos val="b"/>
        <c:tickLblPos val="nextTo"/>
        <c:crossAx val="124499456"/>
        <c:crosses val="autoZero"/>
        <c:auto val="1"/>
        <c:lblAlgn val="ctr"/>
        <c:lblOffset val="100"/>
      </c:catAx>
      <c:valAx>
        <c:axId val="124499456"/>
        <c:scaling>
          <c:orientation val="minMax"/>
        </c:scaling>
        <c:axPos val="l"/>
        <c:majorGridlines>
          <c:spPr>
            <a:ln>
              <a:prstDash val="sysDot"/>
            </a:ln>
          </c:spPr>
        </c:majorGridlines>
        <c:numFmt formatCode="0.0" sourceLinked="1"/>
        <c:tickLblPos val="nextTo"/>
        <c:crossAx val="124435456"/>
        <c:crosses val="autoZero"/>
        <c:crossBetween val="between"/>
        <c:majorUnit val="10"/>
      </c:valAx>
    </c:plotArea>
    <c:plotVisOnly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104776</xdr:colOff>
      <xdr:row>0</xdr:row>
      <xdr:rowOff>38102</xdr:rowOff>
    </xdr:from>
    <xdr:to>
      <xdr:col>19</xdr:col>
      <xdr:colOff>200025</xdr:colOff>
      <xdr:row>23</xdr:row>
      <xdr:rowOff>9526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152400</xdr:colOff>
      <xdr:row>24</xdr:row>
      <xdr:rowOff>161926</xdr:rowOff>
    </xdr:from>
    <xdr:to>
      <xdr:col>19</xdr:col>
      <xdr:colOff>209550</xdr:colOff>
      <xdr:row>46</xdr:row>
      <xdr:rowOff>171450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609599</xdr:colOff>
      <xdr:row>0</xdr:row>
      <xdr:rowOff>180975</xdr:rowOff>
    </xdr:from>
    <xdr:to>
      <xdr:col>18</xdr:col>
      <xdr:colOff>171450</xdr:colOff>
      <xdr:row>17</xdr:row>
      <xdr:rowOff>152401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18</xdr:col>
      <xdr:colOff>247650</xdr:colOff>
      <xdr:row>36</xdr:row>
      <xdr:rowOff>152400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6"/>
  <sheetViews>
    <sheetView workbookViewId="0">
      <selection activeCell="E30" sqref="E30"/>
    </sheetView>
  </sheetViews>
  <sheetFormatPr defaultRowHeight="15"/>
  <cols>
    <col min="1" max="1" width="60" style="10" customWidth="1"/>
    <col min="2" max="3" width="10.7109375" style="11" customWidth="1"/>
    <col min="4" max="5" width="10.7109375" style="12" customWidth="1"/>
    <col min="6" max="6" width="1.28515625" style="10" customWidth="1"/>
    <col min="7" max="10" width="10.7109375" style="10" customWidth="1"/>
    <col min="11" max="13" width="9.140625" style="10"/>
    <col min="14" max="21" width="9.140625" style="10" customWidth="1"/>
    <col min="22" max="16384" width="9.140625" style="10"/>
  </cols>
  <sheetData>
    <row r="1" spans="1:16">
      <c r="A1" s="51" t="s">
        <v>46</v>
      </c>
    </row>
    <row r="2" spans="1:16">
      <c r="A2" s="51" t="s">
        <v>47</v>
      </c>
    </row>
    <row r="3" spans="1:16">
      <c r="A3" s="17" t="s">
        <v>5</v>
      </c>
      <c r="B3" s="19"/>
      <c r="C3" s="19"/>
      <c r="D3" s="20"/>
      <c r="E3" s="20"/>
      <c r="F3" s="17"/>
      <c r="G3" s="17"/>
      <c r="H3" s="17"/>
      <c r="I3" s="17"/>
      <c r="J3" s="17"/>
    </row>
    <row r="4" spans="1:16">
      <c r="A4" s="43" t="s">
        <v>2</v>
      </c>
      <c r="B4" s="42" t="s">
        <v>33</v>
      </c>
      <c r="C4" s="42"/>
      <c r="D4" s="42"/>
      <c r="E4" s="42"/>
      <c r="F4" s="42"/>
      <c r="G4" s="42"/>
      <c r="H4" s="42"/>
      <c r="I4" s="42"/>
      <c r="J4" s="42"/>
    </row>
    <row r="5" spans="1:16">
      <c r="A5" s="44"/>
      <c r="B5" s="52" t="s">
        <v>37</v>
      </c>
      <c r="C5" s="52"/>
      <c r="D5" s="52"/>
      <c r="E5" s="52"/>
      <c r="F5" s="41"/>
      <c r="G5" s="53" t="s">
        <v>38</v>
      </c>
      <c r="H5" s="53"/>
      <c r="I5" s="53"/>
      <c r="J5" s="53"/>
    </row>
    <row r="6" spans="1:16" ht="30" customHeight="1">
      <c r="A6" s="45"/>
      <c r="B6" s="9" t="s">
        <v>6</v>
      </c>
      <c r="C6" s="9" t="s">
        <v>44</v>
      </c>
      <c r="D6" s="39" t="s">
        <v>8</v>
      </c>
      <c r="E6" s="39"/>
      <c r="G6" s="9" t="s">
        <v>6</v>
      </c>
      <c r="H6" s="9" t="s">
        <v>44</v>
      </c>
      <c r="I6" s="39" t="s">
        <v>8</v>
      </c>
      <c r="J6" s="39"/>
    </row>
    <row r="7" spans="1:16">
      <c r="A7" s="10" t="s">
        <v>0</v>
      </c>
      <c r="B7" s="21">
        <v>0.53064009999999995</v>
      </c>
      <c r="C7" s="21">
        <v>2.2294600000000001E-2</v>
      </c>
      <c r="D7" s="35">
        <f>B7-(1.96*C7)</f>
        <v>0.48694268399999996</v>
      </c>
      <c r="E7" s="35">
        <f>B7+(1.96*C7)</f>
        <v>0.57433751599999994</v>
      </c>
      <c r="G7" s="21">
        <v>0.3112181</v>
      </c>
      <c r="H7" s="22">
        <v>2.7683300000000001E-2</v>
      </c>
      <c r="I7" s="35">
        <f>G7-(1.96*H7)</f>
        <v>0.25695883200000003</v>
      </c>
      <c r="J7" s="35">
        <f>G7+(1.96*H7)</f>
        <v>0.36547736799999997</v>
      </c>
      <c r="K7" s="16"/>
      <c r="L7" s="13"/>
      <c r="M7" s="13"/>
      <c r="N7" s="13"/>
      <c r="O7" s="13"/>
      <c r="P7" s="13"/>
    </row>
    <row r="8" spans="1:16">
      <c r="A8" s="10" t="s">
        <v>9</v>
      </c>
      <c r="B8" s="21">
        <v>0.30549999999999999</v>
      </c>
      <c r="C8" s="21">
        <v>1.6737999999999999E-2</v>
      </c>
      <c r="D8" s="35">
        <f t="shared" ref="D8:D23" si="0">B8-(1.96*C8)</f>
        <v>0.27269352000000002</v>
      </c>
      <c r="E8" s="35">
        <f t="shared" ref="E8:E23" si="1">B8+(1.96*C8)</f>
        <v>0.33830647999999997</v>
      </c>
      <c r="G8" s="21">
        <v>0.14202419999999999</v>
      </c>
      <c r="H8" s="21">
        <v>1.43666E-2</v>
      </c>
      <c r="I8" s="35">
        <f t="shared" ref="I8:I23" si="2">G8-(1.96*H8)</f>
        <v>0.11386566399999999</v>
      </c>
      <c r="J8" s="35">
        <f t="shared" ref="J8:J23" si="3">G8+(1.96*H8)</f>
        <v>0.170182736</v>
      </c>
      <c r="K8" s="16"/>
      <c r="L8" s="13"/>
      <c r="M8" s="13"/>
      <c r="N8" s="13"/>
      <c r="O8" s="13"/>
      <c r="P8" s="13"/>
    </row>
    <row r="9" spans="1:16">
      <c r="A9" s="10" t="s">
        <v>10</v>
      </c>
      <c r="B9" s="21">
        <v>0.99187539999999996</v>
      </c>
      <c r="C9" s="21">
        <v>2.8199000000000002E-3</v>
      </c>
      <c r="D9" s="35">
        <f t="shared" si="0"/>
        <v>0.98634839600000002</v>
      </c>
      <c r="E9" s="35">
        <f t="shared" si="1"/>
        <v>0.99740240399999991</v>
      </c>
      <c r="G9" s="21">
        <v>0.98649310000000001</v>
      </c>
      <c r="H9" s="21">
        <v>4.6519999999999999E-3</v>
      </c>
      <c r="I9" s="35">
        <f>G9-(1.96*H9)</f>
        <v>0.97737518000000001</v>
      </c>
      <c r="J9" s="35">
        <f>G9+(1.96*H9)</f>
        <v>0.99561102000000001</v>
      </c>
      <c r="K9" s="16"/>
      <c r="L9" s="13"/>
      <c r="M9" s="13"/>
      <c r="N9" s="13"/>
      <c r="O9" s="13"/>
      <c r="P9" s="13"/>
    </row>
    <row r="10" spans="1:16">
      <c r="A10" s="10" t="s">
        <v>11</v>
      </c>
      <c r="B10" s="21">
        <v>0.55207490000000004</v>
      </c>
      <c r="C10" s="21">
        <v>2.0588499999999999E-2</v>
      </c>
      <c r="D10" s="35">
        <f t="shared" si="0"/>
        <v>0.51172144000000008</v>
      </c>
      <c r="E10" s="35">
        <f t="shared" si="1"/>
        <v>0.59242835999999999</v>
      </c>
      <c r="G10" s="21">
        <v>0.61551690000000003</v>
      </c>
      <c r="H10" s="21">
        <v>2.72675E-2</v>
      </c>
      <c r="I10" s="35">
        <f>G10-(1.96*H10)</f>
        <v>0.56207260000000003</v>
      </c>
      <c r="J10" s="35">
        <f>G10+(1.96*H10)</f>
        <v>0.66896120000000003</v>
      </c>
      <c r="K10" s="16"/>
      <c r="L10" s="13"/>
      <c r="M10" s="13"/>
      <c r="N10" s="13"/>
      <c r="O10" s="13"/>
      <c r="P10" s="13"/>
    </row>
    <row r="11" spans="1:16">
      <c r="A11" s="10" t="s">
        <v>12</v>
      </c>
      <c r="B11" s="21">
        <v>3.5709699999999997E-2</v>
      </c>
      <c r="C11" s="21">
        <v>5.8605999999999997E-3</v>
      </c>
      <c r="D11" s="35">
        <f t="shared" si="0"/>
        <v>2.4222924E-2</v>
      </c>
      <c r="E11" s="35">
        <f t="shared" si="1"/>
        <v>4.7196475999999994E-2</v>
      </c>
      <c r="G11" s="21">
        <v>3.01657E-2</v>
      </c>
      <c r="H11" s="21">
        <v>5.1595E-3</v>
      </c>
      <c r="I11" s="35">
        <f t="shared" si="2"/>
        <v>2.0053080000000001E-2</v>
      </c>
      <c r="J11" s="35">
        <f t="shared" si="3"/>
        <v>4.0278319999999999E-2</v>
      </c>
      <c r="K11" s="16"/>
      <c r="L11" s="13"/>
      <c r="M11" s="13"/>
      <c r="N11" s="13"/>
      <c r="O11" s="13"/>
      <c r="P11" s="13"/>
    </row>
    <row r="12" spans="1:16">
      <c r="A12" s="10" t="s">
        <v>1</v>
      </c>
      <c r="B12" s="21">
        <v>0.66804850000000005</v>
      </c>
      <c r="C12" s="21">
        <v>2.0523099999999999E-2</v>
      </c>
      <c r="D12" s="35">
        <f t="shared" si="0"/>
        <v>0.62782322400000001</v>
      </c>
      <c r="E12" s="35">
        <f t="shared" si="1"/>
        <v>0.70827377600000008</v>
      </c>
      <c r="G12" s="21">
        <v>0.68558759999999996</v>
      </c>
      <c r="H12" s="21">
        <v>2.1029200000000001E-2</v>
      </c>
      <c r="I12" s="35">
        <f t="shared" si="2"/>
        <v>0.64437036799999992</v>
      </c>
      <c r="J12" s="35">
        <f t="shared" si="3"/>
        <v>0.72680483200000001</v>
      </c>
      <c r="K12" s="16"/>
      <c r="L12" s="13"/>
      <c r="M12" s="13"/>
      <c r="N12" s="13"/>
      <c r="O12" s="13"/>
      <c r="P12" s="13"/>
    </row>
    <row r="13" spans="1:16">
      <c r="A13" s="10" t="s">
        <v>13</v>
      </c>
      <c r="B13" s="21">
        <v>0.9841955</v>
      </c>
      <c r="C13" s="21">
        <v>6.9703999999999999E-3</v>
      </c>
      <c r="D13" s="35">
        <f t="shared" si="0"/>
        <v>0.97053351600000004</v>
      </c>
      <c r="E13" s="35">
        <f t="shared" si="1"/>
        <v>0.99785748399999996</v>
      </c>
      <c r="G13" s="21">
        <v>0.99464960000000002</v>
      </c>
      <c r="H13" s="21">
        <v>3.7448999999999998E-3</v>
      </c>
      <c r="I13" s="35">
        <f t="shared" si="2"/>
        <v>0.98730959600000001</v>
      </c>
      <c r="J13" s="35">
        <f t="shared" si="3"/>
        <v>1.001989604</v>
      </c>
      <c r="K13" s="16"/>
      <c r="L13" s="13"/>
      <c r="M13" s="13"/>
      <c r="N13" s="13"/>
      <c r="O13" s="13"/>
      <c r="P13" s="13"/>
    </row>
    <row r="14" spans="1:16">
      <c r="A14" s="10" t="s">
        <v>14</v>
      </c>
      <c r="B14" s="21">
        <v>0.96461520000000001</v>
      </c>
      <c r="C14" s="21">
        <v>1.28624E-2</v>
      </c>
      <c r="D14" s="35">
        <f t="shared" si="0"/>
        <v>0.93940489599999999</v>
      </c>
      <c r="E14" s="35">
        <f t="shared" si="1"/>
        <v>0.98982550400000002</v>
      </c>
      <c r="G14" s="21">
        <v>0.97177170000000002</v>
      </c>
      <c r="H14" s="21">
        <v>1.00696E-2</v>
      </c>
      <c r="I14" s="35">
        <f t="shared" si="2"/>
        <v>0.95203528400000004</v>
      </c>
      <c r="J14" s="35">
        <f t="shared" si="3"/>
        <v>0.99150811599999999</v>
      </c>
      <c r="K14" s="16"/>
      <c r="L14" s="13"/>
      <c r="M14" s="13"/>
      <c r="N14" s="13"/>
      <c r="O14" s="13"/>
      <c r="P14" s="13"/>
    </row>
    <row r="15" spans="1:16">
      <c r="A15" s="10" t="s">
        <v>15</v>
      </c>
      <c r="B15" s="21">
        <v>0.93027190000000004</v>
      </c>
      <c r="C15" s="21">
        <v>1.7650599999999999E-2</v>
      </c>
      <c r="D15" s="35">
        <f t="shared" si="0"/>
        <v>0.89567672400000009</v>
      </c>
      <c r="E15" s="35">
        <f t="shared" si="1"/>
        <v>0.96486707599999999</v>
      </c>
      <c r="G15" s="21">
        <v>0.88091419999999998</v>
      </c>
      <c r="H15" s="21">
        <v>2.5899999999999999E-2</v>
      </c>
      <c r="I15" s="35">
        <f t="shared" si="2"/>
        <v>0.83015019999999995</v>
      </c>
      <c r="J15" s="35">
        <f t="shared" si="3"/>
        <v>0.93167820000000001</v>
      </c>
      <c r="K15" s="16"/>
      <c r="L15" s="13"/>
      <c r="M15" s="13"/>
      <c r="N15" s="13"/>
      <c r="O15" s="13"/>
      <c r="P15" s="13"/>
    </row>
    <row r="16" spans="1:16">
      <c r="A16" s="10" t="s">
        <v>16</v>
      </c>
      <c r="B16" s="21">
        <v>0.93343469999999995</v>
      </c>
      <c r="C16" s="21">
        <v>1.48976E-2</v>
      </c>
      <c r="D16" s="35">
        <f t="shared" si="0"/>
        <v>0.90423540399999991</v>
      </c>
      <c r="E16" s="35">
        <f t="shared" si="1"/>
        <v>0.96263399599999999</v>
      </c>
      <c r="G16" s="21">
        <v>0.9562621</v>
      </c>
      <c r="H16" s="21">
        <v>1.0909E-2</v>
      </c>
      <c r="I16" s="35">
        <f t="shared" si="2"/>
        <v>0.93488046000000002</v>
      </c>
      <c r="J16" s="35">
        <f t="shared" si="3"/>
        <v>0.97764373999999998</v>
      </c>
      <c r="K16" s="16"/>
      <c r="L16" s="13"/>
      <c r="M16" s="13"/>
      <c r="N16" s="13"/>
      <c r="O16" s="13"/>
      <c r="P16" s="13"/>
    </row>
    <row r="17" spans="1:16">
      <c r="A17" s="10" t="s">
        <v>17</v>
      </c>
      <c r="B17" s="10">
        <v>0.8669232</v>
      </c>
      <c r="C17" s="10">
        <v>2.2727600000000001E-2</v>
      </c>
      <c r="D17" s="35">
        <f t="shared" si="0"/>
        <v>0.82237710399999997</v>
      </c>
      <c r="E17" s="35">
        <f t="shared" si="1"/>
        <v>0.91146929600000004</v>
      </c>
      <c r="G17" s="21">
        <v>0.84510019999999997</v>
      </c>
      <c r="H17" s="22">
        <v>2.6267499999999999E-2</v>
      </c>
      <c r="I17" s="35">
        <f t="shared" si="2"/>
        <v>0.79361589999999993</v>
      </c>
      <c r="J17" s="35">
        <f t="shared" si="3"/>
        <v>0.89658450000000001</v>
      </c>
      <c r="K17" s="16"/>
      <c r="L17" s="13"/>
      <c r="M17" s="13"/>
      <c r="N17" s="13"/>
      <c r="O17" s="13"/>
      <c r="P17" s="13"/>
    </row>
    <row r="18" spans="1:16">
      <c r="A18" s="10" t="s">
        <v>18</v>
      </c>
      <c r="B18" s="10">
        <v>0.83814390000000005</v>
      </c>
      <c r="C18" s="10">
        <v>1.6066199999999999E-2</v>
      </c>
      <c r="D18" s="35">
        <f t="shared" si="0"/>
        <v>0.80665414800000002</v>
      </c>
      <c r="E18" s="35">
        <f t="shared" si="1"/>
        <v>0.86963365200000009</v>
      </c>
      <c r="G18" s="21">
        <v>0.81244870000000002</v>
      </c>
      <c r="H18" s="22">
        <v>2.1083500000000002E-2</v>
      </c>
      <c r="I18" s="35">
        <f t="shared" si="2"/>
        <v>0.77112504000000004</v>
      </c>
      <c r="J18" s="35">
        <f t="shared" si="3"/>
        <v>0.85377236000000001</v>
      </c>
      <c r="K18" s="16"/>
      <c r="L18" s="13"/>
      <c r="M18" s="13"/>
      <c r="N18" s="13"/>
      <c r="O18" s="13"/>
      <c r="P18" s="13"/>
    </row>
    <row r="19" spans="1:16">
      <c r="A19" s="10" t="s">
        <v>19</v>
      </c>
      <c r="B19" s="10">
        <v>0.4370115</v>
      </c>
      <c r="C19" s="10">
        <v>2.6672700000000001E-2</v>
      </c>
      <c r="D19" s="35">
        <f t="shared" si="0"/>
        <v>0.38473300799999999</v>
      </c>
      <c r="E19" s="35">
        <f t="shared" si="1"/>
        <v>0.48928999200000001</v>
      </c>
      <c r="G19" s="21">
        <v>0.45560289999999998</v>
      </c>
      <c r="H19" s="21">
        <v>3.6187799999999999E-2</v>
      </c>
      <c r="I19" s="35">
        <f t="shared" si="2"/>
        <v>0.38467481199999998</v>
      </c>
      <c r="J19" s="35">
        <f t="shared" si="3"/>
        <v>0.52653098799999998</v>
      </c>
      <c r="K19" s="16"/>
      <c r="L19" s="13"/>
      <c r="M19" s="13"/>
      <c r="N19" s="13"/>
      <c r="O19" s="13"/>
      <c r="P19" s="13"/>
    </row>
    <row r="20" spans="1:16">
      <c r="A20" s="7" t="s">
        <v>48</v>
      </c>
      <c r="B20" s="10">
        <v>0.60440419999999995</v>
      </c>
      <c r="C20" s="10">
        <v>3.1894499999999999E-2</v>
      </c>
      <c r="D20" s="35">
        <f t="shared" si="0"/>
        <v>0.54189097999999991</v>
      </c>
      <c r="E20" s="35">
        <f t="shared" si="1"/>
        <v>0.66691741999999998</v>
      </c>
      <c r="G20" s="21">
        <v>0.47623379999999998</v>
      </c>
      <c r="H20" s="22">
        <v>3.7521100000000002E-2</v>
      </c>
      <c r="I20" s="35">
        <f t="shared" si="2"/>
        <v>0.40269244399999998</v>
      </c>
      <c r="J20" s="35">
        <f t="shared" si="3"/>
        <v>0.54977515599999993</v>
      </c>
      <c r="K20" s="16"/>
      <c r="L20" s="13"/>
      <c r="M20" s="13"/>
      <c r="N20" s="13"/>
      <c r="O20" s="13"/>
      <c r="P20" s="13"/>
    </row>
    <row r="21" spans="1:16">
      <c r="A21" s="13" t="s">
        <v>21</v>
      </c>
      <c r="B21" s="10">
        <v>0.34011160000000001</v>
      </c>
      <c r="C21" s="10">
        <v>2.54401E-2</v>
      </c>
      <c r="D21" s="35">
        <f t="shared" si="0"/>
        <v>0.29024900400000003</v>
      </c>
      <c r="E21" s="35">
        <f t="shared" si="1"/>
        <v>0.389974196</v>
      </c>
      <c r="G21" s="21">
        <v>0.38980219999999999</v>
      </c>
      <c r="H21" s="21">
        <v>2.7481999999999999E-2</v>
      </c>
      <c r="I21" s="35">
        <f t="shared" si="2"/>
        <v>0.33593748000000001</v>
      </c>
      <c r="J21" s="35">
        <f t="shared" si="3"/>
        <v>0.44366691999999996</v>
      </c>
      <c r="K21" s="16"/>
      <c r="L21" s="13"/>
      <c r="M21" s="13"/>
      <c r="N21" s="13"/>
      <c r="O21" s="13"/>
      <c r="P21" s="13"/>
    </row>
    <row r="22" spans="1:16">
      <c r="A22" s="13" t="s">
        <v>22</v>
      </c>
      <c r="B22" s="10">
        <v>0.81939949999999995</v>
      </c>
      <c r="C22" s="10">
        <v>2.9863600000000001E-2</v>
      </c>
      <c r="D22" s="35">
        <f t="shared" si="0"/>
        <v>0.76086684399999993</v>
      </c>
      <c r="E22" s="35">
        <f t="shared" si="1"/>
        <v>0.87793215599999996</v>
      </c>
      <c r="G22" s="21">
        <v>0.67941309999999999</v>
      </c>
      <c r="H22" s="21">
        <v>3.7299400000000003E-2</v>
      </c>
      <c r="I22" s="35">
        <f t="shared" si="2"/>
        <v>0.60630627599999998</v>
      </c>
      <c r="J22" s="35">
        <f t="shared" si="3"/>
        <v>0.75251992400000001</v>
      </c>
      <c r="K22" s="16"/>
      <c r="L22" s="13"/>
      <c r="M22" s="13"/>
      <c r="N22" s="13"/>
      <c r="O22" s="13"/>
      <c r="P22" s="13"/>
    </row>
    <row r="23" spans="1:16">
      <c r="A23" s="15" t="s">
        <v>23</v>
      </c>
      <c r="B23" s="15">
        <v>0.1642113</v>
      </c>
      <c r="C23" s="15">
        <v>1.9397899999999999E-2</v>
      </c>
      <c r="D23" s="37">
        <f t="shared" si="0"/>
        <v>0.126191416</v>
      </c>
      <c r="E23" s="37">
        <f t="shared" si="1"/>
        <v>0.20223118400000001</v>
      </c>
      <c r="F23" s="15"/>
      <c r="G23" s="23">
        <v>0.49953120000000001</v>
      </c>
      <c r="H23" s="23">
        <v>3.9775100000000001E-2</v>
      </c>
      <c r="I23" s="37">
        <f t="shared" si="2"/>
        <v>0.421572004</v>
      </c>
      <c r="J23" s="37">
        <f t="shared" si="3"/>
        <v>0.57749039599999996</v>
      </c>
      <c r="K23" s="16"/>
      <c r="L23" s="13"/>
      <c r="M23" s="13"/>
      <c r="N23" s="13"/>
      <c r="O23" s="13"/>
      <c r="P23" s="13"/>
    </row>
    <row r="24" spans="1:16">
      <c r="A24" s="7"/>
      <c r="B24" s="21"/>
      <c r="C24" s="22"/>
      <c r="D24" s="14"/>
      <c r="K24" s="16"/>
      <c r="L24" s="13"/>
      <c r="M24" s="13"/>
      <c r="N24" s="13"/>
      <c r="O24" s="13"/>
      <c r="P24" s="13"/>
    </row>
    <row r="25" spans="1:16">
      <c r="A25" s="7"/>
      <c r="B25" s="21"/>
      <c r="C25" s="22"/>
      <c r="D25" s="14"/>
      <c r="K25" s="16"/>
      <c r="L25" s="13"/>
      <c r="M25" s="13"/>
      <c r="N25" s="13"/>
      <c r="O25" s="13"/>
      <c r="P25" s="13"/>
    </row>
    <row r="26" spans="1:16">
      <c r="A26" s="18" t="s">
        <v>24</v>
      </c>
      <c r="B26" s="19"/>
      <c r="C26" s="19"/>
      <c r="D26" s="20"/>
      <c r="E26" s="20"/>
      <c r="F26" s="17"/>
      <c r="G26" s="17"/>
      <c r="H26" s="17"/>
      <c r="I26" s="17"/>
    </row>
    <row r="27" spans="1:16">
      <c r="A27" s="2" t="s">
        <v>45</v>
      </c>
    </row>
    <row r="28" spans="1:16">
      <c r="A28" s="50"/>
      <c r="B28" s="54"/>
      <c r="C28" s="55" t="s">
        <v>37</v>
      </c>
      <c r="D28" s="55"/>
      <c r="E28" s="55"/>
      <c r="F28" s="50"/>
      <c r="G28" s="56" t="s">
        <v>38</v>
      </c>
      <c r="H28" s="56"/>
      <c r="I28" s="56"/>
    </row>
    <row r="29" spans="1:16" ht="30" customHeight="1">
      <c r="A29" s="46" t="s">
        <v>2</v>
      </c>
      <c r="B29" s="47"/>
      <c r="C29" s="47" t="s">
        <v>3</v>
      </c>
      <c r="D29" s="48" t="s">
        <v>4</v>
      </c>
      <c r="E29" s="48"/>
      <c r="F29" s="49"/>
      <c r="G29" s="47" t="s">
        <v>3</v>
      </c>
      <c r="H29" s="48" t="s">
        <v>4</v>
      </c>
      <c r="I29" s="48"/>
    </row>
    <row r="30" spans="1:16">
      <c r="A30" s="10" t="s">
        <v>0</v>
      </c>
      <c r="B30" s="36"/>
      <c r="C30" s="36">
        <f>B7*100</f>
        <v>53.064009999999996</v>
      </c>
      <c r="D30" s="36">
        <f>D7*100</f>
        <v>48.694268399999999</v>
      </c>
      <c r="E30" s="36">
        <f>E7*100</f>
        <v>57.433751599999994</v>
      </c>
      <c r="G30" s="36">
        <f>G7*100</f>
        <v>31.12181</v>
      </c>
      <c r="H30" s="36">
        <f>I7*100</f>
        <v>25.695883200000004</v>
      </c>
      <c r="I30" s="36">
        <f>J7*100</f>
        <v>36.547736799999996</v>
      </c>
    </row>
    <row r="31" spans="1:16">
      <c r="A31" s="10" t="s">
        <v>9</v>
      </c>
      <c r="B31" s="36"/>
      <c r="C31" s="36">
        <f t="shared" ref="C31:C46" si="4">B8*100</f>
        <v>30.55</v>
      </c>
      <c r="D31" s="36">
        <f t="shared" ref="D31:E46" si="5">D8*100</f>
        <v>27.269352000000001</v>
      </c>
      <c r="E31" s="36">
        <f t="shared" si="5"/>
        <v>33.830647999999997</v>
      </c>
      <c r="G31" s="36">
        <f t="shared" ref="G31:H31" si="6">G8*100</f>
        <v>14.202419999999998</v>
      </c>
      <c r="H31" s="36">
        <f t="shared" ref="H31:I31" si="7">I8*100</f>
        <v>11.3865664</v>
      </c>
      <c r="I31" s="36">
        <f t="shared" si="7"/>
        <v>17.018273600000001</v>
      </c>
    </row>
    <row r="32" spans="1:16">
      <c r="A32" s="10" t="s">
        <v>10</v>
      </c>
      <c r="B32" s="36"/>
      <c r="C32" s="36">
        <f t="shared" si="4"/>
        <v>99.187539999999998</v>
      </c>
      <c r="D32" s="36">
        <f t="shared" si="5"/>
        <v>98.634839600000006</v>
      </c>
      <c r="E32" s="36">
        <f t="shared" si="5"/>
        <v>99.74024039999999</v>
      </c>
      <c r="G32" s="36">
        <f>G9*100</f>
        <v>98.64931</v>
      </c>
      <c r="H32" s="36">
        <f t="shared" ref="H32:I32" si="8">I9*100</f>
        <v>97.737517999999994</v>
      </c>
      <c r="I32" s="36">
        <f t="shared" si="8"/>
        <v>99.561102000000005</v>
      </c>
    </row>
    <row r="33" spans="1:9">
      <c r="A33" s="10" t="s">
        <v>11</v>
      </c>
      <c r="B33" s="36"/>
      <c r="C33" s="36">
        <f t="shared" si="4"/>
        <v>55.207490000000007</v>
      </c>
      <c r="D33" s="36">
        <f t="shared" si="5"/>
        <v>51.17214400000001</v>
      </c>
      <c r="E33" s="36">
        <f t="shared" si="5"/>
        <v>59.242835999999997</v>
      </c>
      <c r="G33" s="36">
        <f>G10*100</f>
        <v>61.551690000000001</v>
      </c>
      <c r="H33" s="36">
        <f t="shared" ref="H33:I33" si="9">I10*100</f>
        <v>56.207260000000005</v>
      </c>
      <c r="I33" s="36">
        <f t="shared" si="9"/>
        <v>66.896119999999996</v>
      </c>
    </row>
    <row r="34" spans="1:9">
      <c r="A34" s="10" t="s">
        <v>12</v>
      </c>
      <c r="B34" s="36"/>
      <c r="C34" s="36">
        <f t="shared" si="4"/>
        <v>3.5709699999999995</v>
      </c>
      <c r="D34" s="36">
        <f t="shared" si="5"/>
        <v>2.4222923999999999</v>
      </c>
      <c r="E34" s="36">
        <f t="shared" si="5"/>
        <v>4.7196475999999992</v>
      </c>
      <c r="G34" s="36">
        <f t="shared" ref="G34:H34" si="10">G11*100</f>
        <v>3.0165700000000002</v>
      </c>
      <c r="H34" s="36">
        <f t="shared" ref="H34:I34" si="11">I11*100</f>
        <v>2.0053080000000003</v>
      </c>
      <c r="I34" s="36">
        <f t="shared" si="11"/>
        <v>4.0278320000000001</v>
      </c>
    </row>
    <row r="35" spans="1:9">
      <c r="A35" s="10" t="s">
        <v>1</v>
      </c>
      <c r="B35" s="36"/>
      <c r="C35" s="36">
        <f t="shared" si="4"/>
        <v>66.804850000000002</v>
      </c>
      <c r="D35" s="36">
        <f t="shared" si="5"/>
        <v>62.782322399999998</v>
      </c>
      <c r="E35" s="36">
        <f t="shared" si="5"/>
        <v>70.827377600000005</v>
      </c>
      <c r="G35" s="36">
        <f t="shared" ref="G35:H35" si="12">G12*100</f>
        <v>68.558759999999992</v>
      </c>
      <c r="H35" s="36">
        <f t="shared" ref="H35:I35" si="13">I12*100</f>
        <v>64.437036799999987</v>
      </c>
      <c r="I35" s="36">
        <f t="shared" si="13"/>
        <v>72.680483199999998</v>
      </c>
    </row>
    <row r="36" spans="1:9">
      <c r="A36" s="10" t="s">
        <v>13</v>
      </c>
      <c r="B36" s="36"/>
      <c r="C36" s="36">
        <f t="shared" si="4"/>
        <v>98.419550000000001</v>
      </c>
      <c r="D36" s="36">
        <f t="shared" si="5"/>
        <v>97.053351599999999</v>
      </c>
      <c r="E36" s="36">
        <f t="shared" si="5"/>
        <v>99.785748400000003</v>
      </c>
      <c r="G36" s="36">
        <f t="shared" ref="G36:H36" si="14">G13*100</f>
        <v>99.464960000000005</v>
      </c>
      <c r="H36" s="36">
        <f t="shared" ref="H36:I36" si="15">I13*100</f>
        <v>98.730959600000006</v>
      </c>
      <c r="I36" s="36">
        <f t="shared" si="15"/>
        <v>100.1989604</v>
      </c>
    </row>
    <row r="37" spans="1:9">
      <c r="A37" s="10" t="s">
        <v>14</v>
      </c>
      <c r="B37" s="36"/>
      <c r="C37" s="36">
        <f t="shared" si="4"/>
        <v>96.461520000000007</v>
      </c>
      <c r="D37" s="36">
        <f t="shared" si="5"/>
        <v>93.940489599999992</v>
      </c>
      <c r="E37" s="36">
        <f t="shared" si="5"/>
        <v>98.982550400000008</v>
      </c>
      <c r="G37" s="36">
        <f t="shared" ref="G37:H37" si="16">G14*100</f>
        <v>97.177170000000004</v>
      </c>
      <c r="H37" s="36">
        <f t="shared" ref="H37:I37" si="17">I14*100</f>
        <v>95.20352840000001</v>
      </c>
      <c r="I37" s="36">
        <f t="shared" si="17"/>
        <v>99.150811599999997</v>
      </c>
    </row>
    <row r="38" spans="1:9">
      <c r="A38" s="10" t="s">
        <v>15</v>
      </c>
      <c r="B38" s="36"/>
      <c r="C38" s="36">
        <f t="shared" si="4"/>
        <v>93.027190000000004</v>
      </c>
      <c r="D38" s="36">
        <f t="shared" si="5"/>
        <v>89.567672400000006</v>
      </c>
      <c r="E38" s="36">
        <f t="shared" si="5"/>
        <v>96.486707600000003</v>
      </c>
      <c r="G38" s="36">
        <f t="shared" ref="G38:H38" si="18">G15*100</f>
        <v>88.091419999999999</v>
      </c>
      <c r="H38" s="36">
        <f t="shared" ref="H38:I38" si="19">I15*100</f>
        <v>83.015019999999993</v>
      </c>
      <c r="I38" s="36">
        <f t="shared" si="19"/>
        <v>93.167820000000006</v>
      </c>
    </row>
    <row r="39" spans="1:9">
      <c r="A39" s="10" t="s">
        <v>16</v>
      </c>
      <c r="B39" s="36"/>
      <c r="C39" s="36">
        <f t="shared" si="4"/>
        <v>93.343469999999996</v>
      </c>
      <c r="D39" s="36">
        <f t="shared" si="5"/>
        <v>90.423540399999993</v>
      </c>
      <c r="E39" s="36">
        <f t="shared" si="5"/>
        <v>96.2633996</v>
      </c>
      <c r="G39" s="36">
        <f t="shared" ref="G39:H39" si="20">G16*100</f>
        <v>95.62621</v>
      </c>
      <c r="H39" s="36">
        <f t="shared" ref="H39:I39" si="21">I16*100</f>
        <v>93.488045999999997</v>
      </c>
      <c r="I39" s="36">
        <f t="shared" si="21"/>
        <v>97.764374000000004</v>
      </c>
    </row>
    <row r="40" spans="1:9">
      <c r="A40" s="10" t="s">
        <v>17</v>
      </c>
      <c r="B40" s="36"/>
      <c r="C40" s="36">
        <f t="shared" si="4"/>
        <v>86.692319999999995</v>
      </c>
      <c r="D40" s="36">
        <f t="shared" si="5"/>
        <v>82.237710399999997</v>
      </c>
      <c r="E40" s="36">
        <f t="shared" si="5"/>
        <v>91.146929600000007</v>
      </c>
      <c r="G40" s="36">
        <f t="shared" ref="G40:H40" si="22">G17*100</f>
        <v>84.510019999999997</v>
      </c>
      <c r="H40" s="36">
        <f t="shared" ref="H40:I40" si="23">I17*100</f>
        <v>79.361589999999993</v>
      </c>
      <c r="I40" s="36">
        <f t="shared" si="23"/>
        <v>89.658450000000002</v>
      </c>
    </row>
    <row r="41" spans="1:9">
      <c r="A41" s="10" t="s">
        <v>18</v>
      </c>
      <c r="B41" s="36"/>
      <c r="C41" s="36">
        <f t="shared" si="4"/>
        <v>83.814390000000003</v>
      </c>
      <c r="D41" s="36">
        <f t="shared" si="5"/>
        <v>80.665414800000008</v>
      </c>
      <c r="E41" s="36">
        <f t="shared" si="5"/>
        <v>86.963365200000013</v>
      </c>
      <c r="G41" s="36">
        <f t="shared" ref="G41:H41" si="24">G18*100</f>
        <v>81.244870000000006</v>
      </c>
      <c r="H41" s="36">
        <f t="shared" ref="H41:I41" si="25">I18*100</f>
        <v>77.112504000000001</v>
      </c>
      <c r="I41" s="36">
        <f t="shared" si="25"/>
        <v>85.377235999999996</v>
      </c>
    </row>
    <row r="42" spans="1:9">
      <c r="A42" s="10" t="s">
        <v>19</v>
      </c>
      <c r="B42" s="36"/>
      <c r="C42" s="36">
        <f t="shared" si="4"/>
        <v>43.701149999999998</v>
      </c>
      <c r="D42" s="36">
        <f t="shared" si="5"/>
        <v>38.473300799999997</v>
      </c>
      <c r="E42" s="36">
        <f t="shared" si="5"/>
        <v>48.9289992</v>
      </c>
      <c r="G42" s="36">
        <f t="shared" ref="G42:H42" si="26">G19*100</f>
        <v>45.560289999999995</v>
      </c>
      <c r="H42" s="36">
        <f t="shared" ref="H42:I42" si="27">I19*100</f>
        <v>38.467481199999995</v>
      </c>
      <c r="I42" s="36">
        <f t="shared" si="27"/>
        <v>52.653098799999995</v>
      </c>
    </row>
    <row r="43" spans="1:9">
      <c r="A43" s="13" t="s">
        <v>20</v>
      </c>
      <c r="B43" s="36"/>
      <c r="C43" s="36">
        <f t="shared" si="4"/>
        <v>60.440419999999996</v>
      </c>
      <c r="D43" s="36">
        <f t="shared" si="5"/>
        <v>54.189097999999994</v>
      </c>
      <c r="E43" s="36">
        <f t="shared" si="5"/>
        <v>66.691742000000005</v>
      </c>
      <c r="G43" s="36">
        <f t="shared" ref="G43:H43" si="28">G20*100</f>
        <v>47.623379999999997</v>
      </c>
      <c r="H43" s="36">
        <f t="shared" ref="H43:I43" si="29">I20*100</f>
        <v>40.269244399999998</v>
      </c>
      <c r="I43" s="36">
        <f t="shared" si="29"/>
        <v>54.97751559999999</v>
      </c>
    </row>
    <row r="44" spans="1:9">
      <c r="A44" s="13" t="s">
        <v>21</v>
      </c>
      <c r="B44" s="36"/>
      <c r="C44" s="36">
        <f t="shared" si="4"/>
        <v>34.011160000000004</v>
      </c>
      <c r="D44" s="36">
        <f t="shared" si="5"/>
        <v>29.024900400000003</v>
      </c>
      <c r="E44" s="36">
        <f t="shared" si="5"/>
        <v>38.997419600000001</v>
      </c>
      <c r="G44" s="36">
        <f t="shared" ref="G44:H44" si="30">G21*100</f>
        <v>38.980219999999996</v>
      </c>
      <c r="H44" s="36">
        <f t="shared" ref="H44:I44" si="31">I21*100</f>
        <v>33.593747999999998</v>
      </c>
      <c r="I44" s="36">
        <f t="shared" si="31"/>
        <v>44.366691999999993</v>
      </c>
    </row>
    <row r="45" spans="1:9">
      <c r="A45" s="13" t="s">
        <v>22</v>
      </c>
      <c r="B45" s="36"/>
      <c r="C45" s="36">
        <f t="shared" si="4"/>
        <v>81.939949999999996</v>
      </c>
      <c r="D45" s="36">
        <f t="shared" si="5"/>
        <v>76.086684399999996</v>
      </c>
      <c r="E45" s="36">
        <f t="shared" si="5"/>
        <v>87.793215599999996</v>
      </c>
      <c r="G45" s="36">
        <f t="shared" ref="G45:H45" si="32">G22*100</f>
        <v>67.941310000000001</v>
      </c>
      <c r="H45" s="36">
        <f t="shared" ref="H45:I45" si="33">I22*100</f>
        <v>60.630627599999997</v>
      </c>
      <c r="I45" s="36">
        <f t="shared" si="33"/>
        <v>75.251992400000006</v>
      </c>
    </row>
    <row r="46" spans="1:9">
      <c r="A46" s="15" t="s">
        <v>23</v>
      </c>
      <c r="B46" s="38"/>
      <c r="C46" s="38">
        <f t="shared" si="4"/>
        <v>16.421130000000002</v>
      </c>
      <c r="D46" s="38">
        <f t="shared" si="5"/>
        <v>12.619141600000001</v>
      </c>
      <c r="E46" s="38">
        <f t="shared" si="5"/>
        <v>20.223118400000001</v>
      </c>
      <c r="F46" s="15"/>
      <c r="G46" s="38">
        <f t="shared" ref="G46:H46" si="34">G23*100</f>
        <v>49.953119999999998</v>
      </c>
      <c r="H46" s="38">
        <f t="shared" ref="H46:I46" si="35">I23*100</f>
        <v>42.157200400000001</v>
      </c>
      <c r="I46" s="38">
        <f t="shared" si="35"/>
        <v>57.749039599999996</v>
      </c>
    </row>
  </sheetData>
  <mergeCells count="10">
    <mergeCell ref="A4:A6"/>
    <mergeCell ref="D29:E29"/>
    <mergeCell ref="H29:I29"/>
    <mergeCell ref="G28:I28"/>
    <mergeCell ref="C28:E28"/>
    <mergeCell ref="D6:E6"/>
    <mergeCell ref="I6:J6"/>
    <mergeCell ref="B4:J4"/>
    <mergeCell ref="B5:E5"/>
    <mergeCell ref="G5:J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4"/>
  <sheetViews>
    <sheetView workbookViewId="0">
      <selection activeCell="V14" sqref="V14"/>
    </sheetView>
  </sheetViews>
  <sheetFormatPr defaultRowHeight="15"/>
  <cols>
    <col min="1" max="1" width="59.5703125" bestFit="1" customWidth="1"/>
    <col min="2" max="2" width="12.7109375" bestFit="1" customWidth="1"/>
  </cols>
  <sheetData>
    <row r="1" spans="1:5">
      <c r="A1" s="51" t="s">
        <v>50</v>
      </c>
    </row>
    <row r="2" spans="1:5">
      <c r="A2" s="5" t="s">
        <v>2</v>
      </c>
      <c r="B2" s="6" t="s">
        <v>3</v>
      </c>
      <c r="C2" s="26" t="s">
        <v>42</v>
      </c>
      <c r="D2" s="26" t="s">
        <v>49</v>
      </c>
      <c r="E2" s="26" t="s">
        <v>43</v>
      </c>
    </row>
    <row r="3" spans="1:5">
      <c r="A3" s="10" t="s">
        <v>0</v>
      </c>
      <c r="B3" s="57">
        <v>53.064009999999996</v>
      </c>
      <c r="C3" s="21">
        <v>2.2294600000000001E-2</v>
      </c>
      <c r="D3" s="1">
        <f>C3*100</f>
        <v>2.22946</v>
      </c>
      <c r="E3" s="1">
        <f>D3*1.96</f>
        <v>4.3697416000000002</v>
      </c>
    </row>
    <row r="4" spans="1:5">
      <c r="A4" s="10" t="s">
        <v>9</v>
      </c>
      <c r="B4" s="57">
        <v>30.55</v>
      </c>
      <c r="C4" s="21">
        <v>1.6737999999999999E-2</v>
      </c>
      <c r="D4" s="1">
        <f t="shared" ref="D4:D19" si="0">C4*100</f>
        <v>1.6738</v>
      </c>
      <c r="E4" s="1">
        <f t="shared" ref="E4:E19" si="1">D4*1.96</f>
        <v>3.2806479999999998</v>
      </c>
    </row>
    <row r="5" spans="1:5">
      <c r="A5" s="10" t="s">
        <v>10</v>
      </c>
      <c r="B5" s="57">
        <v>99.187539999999998</v>
      </c>
      <c r="C5" s="21">
        <v>2.8199000000000002E-3</v>
      </c>
      <c r="D5" s="1">
        <f t="shared" si="0"/>
        <v>0.28199000000000002</v>
      </c>
      <c r="E5" s="1">
        <f t="shared" si="1"/>
        <v>0.55270039999999998</v>
      </c>
    </row>
    <row r="6" spans="1:5">
      <c r="A6" s="10" t="s">
        <v>11</v>
      </c>
      <c r="B6" s="57">
        <v>55.207490000000007</v>
      </c>
      <c r="C6" s="21">
        <v>2.0588499999999999E-2</v>
      </c>
      <c r="D6" s="1">
        <f t="shared" si="0"/>
        <v>2.0588500000000001</v>
      </c>
      <c r="E6" s="1">
        <f t="shared" si="1"/>
        <v>4.0353459999999997</v>
      </c>
    </row>
    <row r="7" spans="1:5">
      <c r="A7" s="10" t="s">
        <v>12</v>
      </c>
      <c r="B7" s="57">
        <v>3.5709699999999995</v>
      </c>
      <c r="C7" s="21">
        <v>5.8605999999999997E-3</v>
      </c>
      <c r="D7" s="1">
        <f t="shared" si="0"/>
        <v>0.58605999999999991</v>
      </c>
      <c r="E7" s="1">
        <f t="shared" si="1"/>
        <v>1.1486775999999999</v>
      </c>
    </row>
    <row r="8" spans="1:5">
      <c r="A8" s="10" t="s">
        <v>1</v>
      </c>
      <c r="B8" s="57">
        <v>66.804850000000002</v>
      </c>
      <c r="C8" s="21">
        <v>2.0523099999999999E-2</v>
      </c>
      <c r="D8" s="1">
        <f t="shared" si="0"/>
        <v>2.0523099999999999</v>
      </c>
      <c r="E8" s="1">
        <f t="shared" si="1"/>
        <v>4.0225275999999992</v>
      </c>
    </row>
    <row r="9" spans="1:5">
      <c r="A9" s="10" t="s">
        <v>13</v>
      </c>
      <c r="B9" s="57">
        <v>98.419550000000001</v>
      </c>
      <c r="C9" s="21">
        <v>6.9703999999999999E-3</v>
      </c>
      <c r="D9" s="1">
        <f t="shared" si="0"/>
        <v>0.69703999999999999</v>
      </c>
      <c r="E9" s="1">
        <f t="shared" si="1"/>
        <v>1.3661984</v>
      </c>
    </row>
    <row r="10" spans="1:5">
      <c r="A10" s="10" t="s">
        <v>14</v>
      </c>
      <c r="B10" s="57">
        <v>96.461520000000007</v>
      </c>
      <c r="C10" s="21">
        <v>1.28624E-2</v>
      </c>
      <c r="D10" s="1">
        <f t="shared" si="0"/>
        <v>1.28624</v>
      </c>
      <c r="E10" s="1">
        <f t="shared" si="1"/>
        <v>2.5210303999999999</v>
      </c>
    </row>
    <row r="11" spans="1:5">
      <c r="A11" s="10" t="s">
        <v>15</v>
      </c>
      <c r="B11" s="57">
        <v>93.027190000000004</v>
      </c>
      <c r="C11" s="21">
        <v>1.7650599999999999E-2</v>
      </c>
      <c r="D11" s="1">
        <f t="shared" si="0"/>
        <v>1.7650599999999999</v>
      </c>
      <c r="E11" s="1">
        <f t="shared" si="1"/>
        <v>3.4595175999999999</v>
      </c>
    </row>
    <row r="12" spans="1:5">
      <c r="A12" s="10" t="s">
        <v>16</v>
      </c>
      <c r="B12" s="57">
        <v>93.343469999999996</v>
      </c>
      <c r="C12" s="21">
        <v>1.48976E-2</v>
      </c>
      <c r="D12" s="1">
        <f t="shared" si="0"/>
        <v>1.48976</v>
      </c>
      <c r="E12" s="1">
        <f t="shared" si="1"/>
        <v>2.9199295999999997</v>
      </c>
    </row>
    <row r="13" spans="1:5">
      <c r="A13" s="10" t="s">
        <v>17</v>
      </c>
      <c r="B13" s="57">
        <v>86.692319999999995</v>
      </c>
      <c r="C13" s="10">
        <v>2.2727600000000001E-2</v>
      </c>
      <c r="D13" s="1">
        <f t="shared" si="0"/>
        <v>2.2727599999999999</v>
      </c>
      <c r="E13" s="1">
        <f t="shared" si="1"/>
        <v>4.4546095999999995</v>
      </c>
    </row>
    <row r="14" spans="1:5">
      <c r="A14" s="10" t="s">
        <v>18</v>
      </c>
      <c r="B14" s="57">
        <v>83.814390000000003</v>
      </c>
      <c r="C14" s="10">
        <v>1.6066199999999999E-2</v>
      </c>
      <c r="D14" s="1">
        <f t="shared" si="0"/>
        <v>1.6066199999999999</v>
      </c>
      <c r="E14" s="1">
        <f t="shared" si="1"/>
        <v>3.1489751999999998</v>
      </c>
    </row>
    <row r="15" spans="1:5">
      <c r="A15" s="10" t="s">
        <v>19</v>
      </c>
      <c r="B15" s="57">
        <v>43.701149999999998</v>
      </c>
      <c r="C15" s="10">
        <v>2.6672700000000001E-2</v>
      </c>
      <c r="D15" s="1">
        <f t="shared" si="0"/>
        <v>2.6672700000000003</v>
      </c>
      <c r="E15" s="1">
        <f t="shared" si="1"/>
        <v>5.2278492000000005</v>
      </c>
    </row>
    <row r="16" spans="1:5">
      <c r="A16" s="13" t="s">
        <v>20</v>
      </c>
      <c r="B16" s="57">
        <v>60.440419999999996</v>
      </c>
      <c r="C16" s="10">
        <v>3.1894499999999999E-2</v>
      </c>
      <c r="D16" s="1">
        <f t="shared" si="0"/>
        <v>3.1894499999999999</v>
      </c>
      <c r="E16" s="1">
        <f t="shared" si="1"/>
        <v>6.251322</v>
      </c>
    </row>
    <row r="17" spans="1:5">
      <c r="A17" s="13" t="s">
        <v>21</v>
      </c>
      <c r="B17" s="57">
        <v>34.011160000000004</v>
      </c>
      <c r="C17" s="10">
        <v>2.54401E-2</v>
      </c>
      <c r="D17" s="1">
        <f t="shared" si="0"/>
        <v>2.5440100000000001</v>
      </c>
      <c r="E17" s="1">
        <f t="shared" si="1"/>
        <v>4.9862596000000003</v>
      </c>
    </row>
    <row r="18" spans="1:5">
      <c r="A18" s="13" t="s">
        <v>22</v>
      </c>
      <c r="B18" s="57">
        <v>81.939949999999996</v>
      </c>
      <c r="C18" s="10">
        <v>2.9863600000000001E-2</v>
      </c>
      <c r="D18" s="1">
        <f t="shared" si="0"/>
        <v>2.9863599999999999</v>
      </c>
      <c r="E18" s="1">
        <f t="shared" si="1"/>
        <v>5.8532655999999994</v>
      </c>
    </row>
    <row r="19" spans="1:5">
      <c r="A19" s="15" t="s">
        <v>23</v>
      </c>
      <c r="B19" s="58">
        <v>16.421130000000002</v>
      </c>
      <c r="C19" s="15">
        <v>1.9397899999999999E-2</v>
      </c>
      <c r="D19" s="27">
        <f t="shared" si="0"/>
        <v>1.9397899999999999</v>
      </c>
      <c r="E19" s="27">
        <f t="shared" si="1"/>
        <v>3.8019883999999999</v>
      </c>
    </row>
    <row r="20" spans="1:5">
      <c r="A20" s="7"/>
      <c r="B20" s="8"/>
    </row>
    <row r="21" spans="1:5">
      <c r="A21" s="7"/>
      <c r="B21" s="7"/>
    </row>
    <row r="22" spans="1:5">
      <c r="A22" s="7"/>
    </row>
    <row r="23" spans="1:5">
      <c r="A23" s="7"/>
    </row>
    <row r="24" spans="1:5">
      <c r="A24" s="7"/>
    </row>
    <row r="25" spans="1:5">
      <c r="A25" s="7"/>
    </row>
    <row r="26" spans="1:5">
      <c r="A26" s="51" t="s">
        <v>51</v>
      </c>
    </row>
    <row r="27" spans="1:5">
      <c r="A27" s="5" t="s">
        <v>2</v>
      </c>
      <c r="B27" s="6" t="s">
        <v>3</v>
      </c>
      <c r="C27" s="26" t="s">
        <v>42</v>
      </c>
      <c r="D27" s="26" t="s">
        <v>49</v>
      </c>
      <c r="E27" s="26" t="s">
        <v>43</v>
      </c>
    </row>
    <row r="28" spans="1:5">
      <c r="A28" s="10" t="s">
        <v>0</v>
      </c>
      <c r="B28" s="57">
        <v>31.12181</v>
      </c>
      <c r="C28" s="22">
        <v>2.7683300000000001E-2</v>
      </c>
      <c r="D28" s="1">
        <f>C28*100</f>
        <v>2.7683300000000002</v>
      </c>
      <c r="E28" s="1">
        <f>D28*1.96</f>
        <v>5.4259268</v>
      </c>
    </row>
    <row r="29" spans="1:5">
      <c r="A29" s="10" t="s">
        <v>9</v>
      </c>
      <c r="B29" s="57">
        <v>14.202419999999998</v>
      </c>
      <c r="C29" s="21">
        <v>1.43666E-2</v>
      </c>
      <c r="D29" s="1">
        <f t="shared" ref="D29:D44" si="2">C29*100</f>
        <v>1.43666</v>
      </c>
      <c r="E29" s="1">
        <f t="shared" ref="E29:E44" si="3">D29*1.96</f>
        <v>2.8158536000000001</v>
      </c>
    </row>
    <row r="30" spans="1:5">
      <c r="A30" s="10" t="s">
        <v>10</v>
      </c>
      <c r="B30" s="57">
        <v>98.64931</v>
      </c>
      <c r="C30" s="21">
        <v>4.6519999999999999E-3</v>
      </c>
      <c r="D30" s="1">
        <f t="shared" si="2"/>
        <v>0.4652</v>
      </c>
      <c r="E30" s="1">
        <f t="shared" si="3"/>
        <v>0.91179199999999994</v>
      </c>
    </row>
    <row r="31" spans="1:5">
      <c r="A31" s="10" t="s">
        <v>11</v>
      </c>
      <c r="B31" s="57">
        <v>61.551690000000001</v>
      </c>
      <c r="C31" s="21">
        <v>2.72675E-2</v>
      </c>
      <c r="D31" s="1">
        <f t="shared" si="2"/>
        <v>2.72675</v>
      </c>
      <c r="E31" s="1">
        <f t="shared" si="3"/>
        <v>5.34443</v>
      </c>
    </row>
    <row r="32" spans="1:5">
      <c r="A32" s="10" t="s">
        <v>12</v>
      </c>
      <c r="B32" s="57">
        <v>3.0165700000000002</v>
      </c>
      <c r="C32" s="21">
        <v>5.1595E-3</v>
      </c>
      <c r="D32" s="1">
        <f t="shared" si="2"/>
        <v>0.51595000000000002</v>
      </c>
      <c r="E32" s="1">
        <f t="shared" si="3"/>
        <v>1.0112620000000001</v>
      </c>
    </row>
    <row r="33" spans="1:5">
      <c r="A33" s="10" t="s">
        <v>1</v>
      </c>
      <c r="B33" s="57">
        <v>68.558759999999992</v>
      </c>
      <c r="C33" s="21">
        <v>2.1029200000000001E-2</v>
      </c>
      <c r="D33" s="1">
        <f t="shared" si="2"/>
        <v>2.1029200000000001</v>
      </c>
      <c r="E33" s="1">
        <f t="shared" si="3"/>
        <v>4.1217231999999999</v>
      </c>
    </row>
    <row r="34" spans="1:5">
      <c r="A34" s="10" t="s">
        <v>13</v>
      </c>
      <c r="B34" s="57">
        <v>99.464960000000005</v>
      </c>
      <c r="C34" s="21">
        <v>3.7448999999999998E-3</v>
      </c>
      <c r="D34" s="1">
        <f t="shared" si="2"/>
        <v>0.37448999999999999</v>
      </c>
      <c r="E34" s="1">
        <f t="shared" si="3"/>
        <v>0.7340004</v>
      </c>
    </row>
    <row r="35" spans="1:5">
      <c r="A35" s="10" t="s">
        <v>14</v>
      </c>
      <c r="B35" s="57">
        <v>97.177170000000004</v>
      </c>
      <c r="C35" s="21">
        <v>1.00696E-2</v>
      </c>
      <c r="D35" s="1">
        <f t="shared" si="2"/>
        <v>1.0069600000000001</v>
      </c>
      <c r="E35" s="1">
        <f t="shared" si="3"/>
        <v>1.9736416000000001</v>
      </c>
    </row>
    <row r="36" spans="1:5">
      <c r="A36" s="10" t="s">
        <v>15</v>
      </c>
      <c r="B36" s="57">
        <v>88.091419999999999</v>
      </c>
      <c r="C36" s="21">
        <v>2.5899999999999999E-2</v>
      </c>
      <c r="D36" s="1">
        <f t="shared" si="2"/>
        <v>2.59</v>
      </c>
      <c r="E36" s="1">
        <f t="shared" si="3"/>
        <v>5.0763999999999996</v>
      </c>
    </row>
    <row r="37" spans="1:5">
      <c r="A37" s="10" t="s">
        <v>16</v>
      </c>
      <c r="B37" s="57">
        <v>95.62621</v>
      </c>
      <c r="C37" s="21">
        <v>1.0909E-2</v>
      </c>
      <c r="D37" s="1">
        <f t="shared" si="2"/>
        <v>1.0909</v>
      </c>
      <c r="E37" s="1">
        <f t="shared" si="3"/>
        <v>2.1381639999999997</v>
      </c>
    </row>
    <row r="38" spans="1:5">
      <c r="A38" s="10" t="s">
        <v>17</v>
      </c>
      <c r="B38" s="57">
        <v>84.510019999999997</v>
      </c>
      <c r="C38" s="22">
        <v>2.6267499999999999E-2</v>
      </c>
      <c r="D38" s="1">
        <f t="shared" si="2"/>
        <v>2.6267499999999999</v>
      </c>
      <c r="E38" s="1">
        <f t="shared" si="3"/>
        <v>5.1484299999999994</v>
      </c>
    </row>
    <row r="39" spans="1:5">
      <c r="A39" s="10" t="s">
        <v>18</v>
      </c>
      <c r="B39" s="57">
        <v>81.244870000000006</v>
      </c>
      <c r="C39" s="22">
        <v>2.1083500000000002E-2</v>
      </c>
      <c r="D39" s="1">
        <f t="shared" si="2"/>
        <v>2.1083500000000002</v>
      </c>
      <c r="E39" s="1">
        <f t="shared" si="3"/>
        <v>4.1323660000000002</v>
      </c>
    </row>
    <row r="40" spans="1:5">
      <c r="A40" s="10" t="s">
        <v>19</v>
      </c>
      <c r="B40" s="57">
        <v>45.560289999999995</v>
      </c>
      <c r="C40" s="21">
        <v>3.6187799999999999E-2</v>
      </c>
      <c r="D40" s="1">
        <f t="shared" si="2"/>
        <v>3.6187800000000001</v>
      </c>
      <c r="E40" s="1">
        <f t="shared" si="3"/>
        <v>7.0928088000000002</v>
      </c>
    </row>
    <row r="41" spans="1:5">
      <c r="A41" s="13" t="s">
        <v>20</v>
      </c>
      <c r="B41" s="57">
        <v>47.623379999999997</v>
      </c>
      <c r="C41" s="22">
        <v>3.7521100000000002E-2</v>
      </c>
      <c r="D41" s="1">
        <f t="shared" si="2"/>
        <v>3.7521100000000001</v>
      </c>
      <c r="E41" s="1">
        <f t="shared" si="3"/>
        <v>7.3541356000000002</v>
      </c>
    </row>
    <row r="42" spans="1:5">
      <c r="A42" s="13" t="s">
        <v>21</v>
      </c>
      <c r="B42" s="57">
        <v>38.980219999999996</v>
      </c>
      <c r="C42" s="21">
        <v>2.7481999999999999E-2</v>
      </c>
      <c r="D42" s="1">
        <f t="shared" si="2"/>
        <v>2.7481999999999998</v>
      </c>
      <c r="E42" s="1">
        <f t="shared" si="3"/>
        <v>5.3864719999999995</v>
      </c>
    </row>
    <row r="43" spans="1:5">
      <c r="A43" s="13" t="s">
        <v>22</v>
      </c>
      <c r="B43" s="57">
        <v>67.941310000000001</v>
      </c>
      <c r="C43" s="21">
        <v>3.7299400000000003E-2</v>
      </c>
      <c r="D43" s="1">
        <f t="shared" si="2"/>
        <v>3.7299400000000005</v>
      </c>
      <c r="E43" s="1">
        <f t="shared" si="3"/>
        <v>7.310682400000001</v>
      </c>
    </row>
    <row r="44" spans="1:5">
      <c r="A44" s="15" t="s">
        <v>23</v>
      </c>
      <c r="B44" s="58">
        <v>49.953119999999998</v>
      </c>
      <c r="C44" s="23">
        <v>3.9775100000000001E-2</v>
      </c>
      <c r="D44" s="27">
        <f t="shared" si="2"/>
        <v>3.9775100000000001</v>
      </c>
      <c r="E44" s="27">
        <f t="shared" si="3"/>
        <v>7.7959196000000004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9"/>
  <sheetViews>
    <sheetView workbookViewId="0">
      <selection activeCell="H24" sqref="H24:H28"/>
    </sheetView>
  </sheetViews>
  <sheetFormatPr defaultRowHeight="15"/>
  <cols>
    <col min="1" max="1" width="12" style="7" customWidth="1"/>
    <col min="2" max="2" width="10.7109375" style="7" customWidth="1"/>
    <col min="3" max="7" width="13.7109375" style="7" customWidth="1"/>
    <col min="8" max="16384" width="9.140625" style="7"/>
  </cols>
  <sheetData>
    <row r="1" spans="1:8">
      <c r="A1" s="32" t="s">
        <v>52</v>
      </c>
    </row>
    <row r="2" spans="1:8">
      <c r="A2" s="32" t="s">
        <v>53</v>
      </c>
    </row>
    <row r="3" spans="1:8">
      <c r="A3" s="25" t="s">
        <v>34</v>
      </c>
      <c r="B3" s="18"/>
      <c r="C3" s="18"/>
      <c r="D3" s="18"/>
      <c r="E3" s="18"/>
      <c r="F3" s="18"/>
      <c r="G3" s="18"/>
    </row>
    <row r="4" spans="1:8" ht="30">
      <c r="A4" s="26" t="s">
        <v>31</v>
      </c>
      <c r="B4" s="26" t="s">
        <v>32</v>
      </c>
      <c r="C4" s="26" t="s">
        <v>33</v>
      </c>
      <c r="D4" s="9" t="s">
        <v>6</v>
      </c>
      <c r="E4" s="9" t="s">
        <v>7</v>
      </c>
      <c r="F4" s="33" t="s">
        <v>8</v>
      </c>
      <c r="G4" s="33"/>
    </row>
    <row r="5" spans="1:8">
      <c r="A5" s="8" t="s">
        <v>25</v>
      </c>
      <c r="B5" s="8">
        <v>2010</v>
      </c>
      <c r="C5" s="8" t="s">
        <v>26</v>
      </c>
      <c r="D5" s="24">
        <v>0.90131749999999999</v>
      </c>
      <c r="E5" s="24">
        <v>2.21738E-2</v>
      </c>
      <c r="F5" s="8">
        <f>D5-(1.96*E5)</f>
        <v>0.85785685199999995</v>
      </c>
      <c r="G5" s="8">
        <f>D5+(1.96*E5)</f>
        <v>0.94477814800000004</v>
      </c>
    </row>
    <row r="6" spans="1:8">
      <c r="A6" s="8" t="s">
        <v>25</v>
      </c>
      <c r="B6" s="8">
        <v>2010</v>
      </c>
      <c r="C6" s="8" t="s">
        <v>27</v>
      </c>
      <c r="D6" s="24">
        <v>0.54834340000000004</v>
      </c>
      <c r="E6" s="24">
        <v>2.30402E-2</v>
      </c>
      <c r="F6" s="8">
        <f t="shared" ref="F6:F9" si="0">D6-(1.96*E6)</f>
        <v>0.50318460799999998</v>
      </c>
      <c r="G6" s="8">
        <f t="shared" ref="G6:G9" si="1">D6+(1.96*E6)</f>
        <v>0.5935021920000001</v>
      </c>
    </row>
    <row r="7" spans="1:8">
      <c r="A7" s="8" t="s">
        <v>25</v>
      </c>
      <c r="B7" s="8">
        <v>2010</v>
      </c>
      <c r="C7" s="8" t="s">
        <v>28</v>
      </c>
      <c r="D7" s="24">
        <v>0.55207490000000004</v>
      </c>
      <c r="E7" s="24">
        <v>2.0588499999999999E-2</v>
      </c>
      <c r="F7" s="8">
        <f t="shared" si="0"/>
        <v>0.51172144000000008</v>
      </c>
      <c r="G7" s="8">
        <f t="shared" si="1"/>
        <v>0.59242835999999999</v>
      </c>
    </row>
    <row r="8" spans="1:8">
      <c r="A8" s="8" t="s">
        <v>25</v>
      </c>
      <c r="B8" s="8">
        <v>2010</v>
      </c>
      <c r="C8" s="8" t="s">
        <v>29</v>
      </c>
      <c r="D8" s="24">
        <v>0.61551690000000003</v>
      </c>
      <c r="E8" s="24">
        <v>2.72675E-2</v>
      </c>
      <c r="F8" s="8">
        <f t="shared" si="0"/>
        <v>0.56207260000000003</v>
      </c>
      <c r="G8" s="8">
        <f t="shared" si="1"/>
        <v>0.66896120000000003</v>
      </c>
    </row>
    <row r="9" spans="1:8">
      <c r="A9" s="27" t="s">
        <v>25</v>
      </c>
      <c r="B9" s="27">
        <v>2010</v>
      </c>
      <c r="C9" s="27" t="s">
        <v>30</v>
      </c>
      <c r="D9" s="28">
        <v>0.65906659999999995</v>
      </c>
      <c r="E9" s="28">
        <v>2.9856899999999999E-2</v>
      </c>
      <c r="F9" s="27">
        <f t="shared" si="0"/>
        <v>0.6005470759999999</v>
      </c>
      <c r="G9" s="27">
        <f t="shared" si="1"/>
        <v>0.71758612399999999</v>
      </c>
    </row>
    <row r="11" spans="1:8">
      <c r="A11" s="18" t="s">
        <v>24</v>
      </c>
      <c r="B11" s="19"/>
      <c r="C11" s="19"/>
      <c r="D11" s="20"/>
      <c r="E11" s="18"/>
      <c r="F11" s="18"/>
      <c r="G11" s="18"/>
      <c r="H11" s="18"/>
    </row>
    <row r="12" spans="1:8">
      <c r="A12" s="2" t="s">
        <v>54</v>
      </c>
      <c r="B12" s="11"/>
      <c r="C12" s="11"/>
      <c r="D12" s="12"/>
    </row>
    <row r="13" spans="1:8" ht="30">
      <c r="A13" s="4" t="s">
        <v>33</v>
      </c>
      <c r="B13" s="29" t="s">
        <v>3</v>
      </c>
      <c r="C13" s="34" t="s">
        <v>4</v>
      </c>
      <c r="D13" s="34"/>
    </row>
    <row r="14" spans="1:8">
      <c r="A14" s="30" t="s">
        <v>35</v>
      </c>
      <c r="B14" s="67">
        <f>D5*100</f>
        <v>90.131749999999997</v>
      </c>
      <c r="C14" s="67">
        <f>F5*100</f>
        <v>85.785685199999989</v>
      </c>
      <c r="D14" s="67">
        <f>G5*100</f>
        <v>94.477814800000004</v>
      </c>
    </row>
    <row r="15" spans="1:8">
      <c r="A15" s="30" t="s">
        <v>36</v>
      </c>
      <c r="B15" s="67">
        <f t="shared" ref="B15:B18" si="2">D6*100</f>
        <v>54.834340000000005</v>
      </c>
      <c r="C15" s="67">
        <f t="shared" ref="C15:C18" si="3">F6*100</f>
        <v>50.318460799999997</v>
      </c>
      <c r="D15" s="67">
        <f t="shared" ref="D15:D18" si="4">G6*100</f>
        <v>59.350219200000012</v>
      </c>
    </row>
    <row r="16" spans="1:8">
      <c r="A16" s="30" t="s">
        <v>37</v>
      </c>
      <c r="B16" s="67">
        <f t="shared" si="2"/>
        <v>55.207490000000007</v>
      </c>
      <c r="C16" s="67">
        <f t="shared" si="3"/>
        <v>51.17214400000001</v>
      </c>
      <c r="D16" s="67">
        <f t="shared" si="4"/>
        <v>59.242835999999997</v>
      </c>
    </row>
    <row r="17" spans="1:12">
      <c r="A17" s="30" t="s">
        <v>38</v>
      </c>
      <c r="B17" s="67">
        <f t="shared" si="2"/>
        <v>61.551690000000001</v>
      </c>
      <c r="C17" s="67">
        <f t="shared" si="3"/>
        <v>56.207260000000005</v>
      </c>
      <c r="D17" s="67">
        <f t="shared" si="4"/>
        <v>66.896119999999996</v>
      </c>
    </row>
    <row r="18" spans="1:12">
      <c r="A18" s="31" t="s">
        <v>39</v>
      </c>
      <c r="B18" s="58">
        <f t="shared" si="2"/>
        <v>65.906659999999988</v>
      </c>
      <c r="C18" s="58">
        <f t="shared" si="3"/>
        <v>60.054707599999993</v>
      </c>
      <c r="D18" s="58">
        <f t="shared" si="4"/>
        <v>71.758612400000004</v>
      </c>
    </row>
    <row r="21" spans="1:12">
      <c r="A21" s="32" t="s">
        <v>41</v>
      </c>
    </row>
    <row r="22" spans="1:12">
      <c r="A22" s="25" t="s">
        <v>34</v>
      </c>
      <c r="B22" s="18"/>
      <c r="C22" s="18"/>
      <c r="D22" s="18"/>
      <c r="E22" s="18"/>
      <c r="F22" s="18"/>
      <c r="G22" s="18"/>
    </row>
    <row r="23" spans="1:12" ht="30">
      <c r="A23" s="26" t="s">
        <v>31</v>
      </c>
      <c r="B23" s="26" t="s">
        <v>32</v>
      </c>
      <c r="C23" s="26" t="s">
        <v>33</v>
      </c>
      <c r="D23" s="9" t="s">
        <v>6</v>
      </c>
      <c r="E23" s="9" t="s">
        <v>7</v>
      </c>
      <c r="F23" s="33" t="s">
        <v>8</v>
      </c>
      <c r="G23" s="33"/>
      <c r="I23" s="59"/>
      <c r="J23" s="59"/>
      <c r="K23" s="60"/>
      <c r="L23" s="60"/>
    </row>
    <row r="24" spans="1:12">
      <c r="A24" s="8" t="s">
        <v>25</v>
      </c>
      <c r="B24" s="8">
        <v>2010</v>
      </c>
      <c r="C24" s="8" t="s">
        <v>26</v>
      </c>
      <c r="D24" s="24">
        <v>0.89279909999999996</v>
      </c>
      <c r="E24" s="24">
        <v>3.5095300000000003E-2</v>
      </c>
      <c r="F24" s="7">
        <f>D24-(1.96*E24)</f>
        <v>0.82401231199999991</v>
      </c>
      <c r="G24" s="7">
        <f>D24+(1.96*E24)</f>
        <v>0.961585888</v>
      </c>
      <c r="I24" s="24"/>
      <c r="J24" s="24"/>
    </row>
    <row r="25" spans="1:12">
      <c r="A25" s="8" t="s">
        <v>25</v>
      </c>
      <c r="B25" s="8">
        <v>2010</v>
      </c>
      <c r="C25" s="8" t="s">
        <v>27</v>
      </c>
      <c r="D25" s="24">
        <v>0.81296139999999995</v>
      </c>
      <c r="E25" s="24">
        <v>2.7648699999999998E-2</v>
      </c>
      <c r="F25" s="7">
        <f t="shared" ref="F25:F28" si="5">D25-(1.96*E25)</f>
        <v>0.75876994799999997</v>
      </c>
      <c r="G25" s="7">
        <f t="shared" ref="G25:G28" si="6">D25+(1.96*E25)</f>
        <v>0.86715285199999992</v>
      </c>
      <c r="I25" s="24"/>
      <c r="J25" s="24"/>
    </row>
    <row r="26" spans="1:12">
      <c r="A26" s="8" t="s">
        <v>25</v>
      </c>
      <c r="B26" s="8">
        <v>2010</v>
      </c>
      <c r="C26" s="8" t="s">
        <v>28</v>
      </c>
      <c r="D26" s="24">
        <v>0.93027190000000004</v>
      </c>
      <c r="E26" s="24">
        <v>1.7650599999999999E-2</v>
      </c>
      <c r="F26" s="7">
        <f t="shared" si="5"/>
        <v>0.89567672400000009</v>
      </c>
      <c r="G26" s="7">
        <f t="shared" si="6"/>
        <v>0.96486707599999999</v>
      </c>
      <c r="I26" s="24"/>
      <c r="J26" s="24"/>
    </row>
    <row r="27" spans="1:12">
      <c r="A27" s="8" t="s">
        <v>25</v>
      </c>
      <c r="B27" s="8">
        <v>2010</v>
      </c>
      <c r="C27" s="8" t="s">
        <v>29</v>
      </c>
      <c r="D27" s="24">
        <v>0.88091419999999998</v>
      </c>
      <c r="E27" s="24">
        <v>2.5899999999999999E-2</v>
      </c>
      <c r="F27" s="7">
        <f t="shared" si="5"/>
        <v>0.83015019999999995</v>
      </c>
      <c r="G27" s="7">
        <f t="shared" si="6"/>
        <v>0.93167820000000001</v>
      </c>
      <c r="I27" s="24"/>
      <c r="J27" s="24"/>
    </row>
    <row r="28" spans="1:12">
      <c r="A28" s="27" t="s">
        <v>25</v>
      </c>
      <c r="B28" s="27">
        <v>2010</v>
      </c>
      <c r="C28" s="27" t="s">
        <v>30</v>
      </c>
      <c r="D28" s="28">
        <v>0.88204340000000003</v>
      </c>
      <c r="E28" s="28">
        <v>2.1145000000000001E-2</v>
      </c>
      <c r="F28" s="3">
        <f t="shared" si="5"/>
        <v>0.84059919999999999</v>
      </c>
      <c r="G28" s="3">
        <f t="shared" si="6"/>
        <v>0.92348760000000008</v>
      </c>
      <c r="I28" s="24"/>
      <c r="J28" s="24"/>
    </row>
    <row r="31" spans="1:12">
      <c r="A31" s="18" t="s">
        <v>24</v>
      </c>
      <c r="B31" s="19"/>
      <c r="C31" s="19"/>
      <c r="D31" s="20"/>
      <c r="E31" s="18"/>
      <c r="F31" s="18"/>
      <c r="G31" s="18"/>
      <c r="H31" s="18"/>
    </row>
    <row r="32" spans="1:12">
      <c r="A32" s="2" t="s">
        <v>40</v>
      </c>
      <c r="B32" s="11"/>
      <c r="C32" s="11"/>
      <c r="D32" s="12"/>
    </row>
    <row r="33" spans="1:8" ht="30" customHeight="1">
      <c r="A33" s="4" t="s">
        <v>33</v>
      </c>
      <c r="B33" s="29" t="s">
        <v>3</v>
      </c>
      <c r="C33" s="34" t="s">
        <v>4</v>
      </c>
      <c r="D33" s="34"/>
    </row>
    <row r="34" spans="1:8">
      <c r="A34" s="30" t="s">
        <v>35</v>
      </c>
      <c r="B34" s="67">
        <f>D24*100</f>
        <v>89.279910000000001</v>
      </c>
      <c r="C34" s="67">
        <f>F24*100</f>
        <v>82.401231199999998</v>
      </c>
      <c r="D34" s="67">
        <f>G24*100</f>
        <v>96.158588800000004</v>
      </c>
    </row>
    <row r="35" spans="1:8">
      <c r="A35" s="30" t="s">
        <v>36</v>
      </c>
      <c r="B35" s="67">
        <f t="shared" ref="B35:B38" si="7">D25*100</f>
        <v>81.296139999999994</v>
      </c>
      <c r="C35" s="67">
        <f t="shared" ref="C35:C38" si="8">F25*100</f>
        <v>75.876994799999991</v>
      </c>
      <c r="D35" s="67">
        <f t="shared" ref="D35:D38" si="9">G25*100</f>
        <v>86.715285199999997</v>
      </c>
    </row>
    <row r="36" spans="1:8">
      <c r="A36" s="30" t="s">
        <v>37</v>
      </c>
      <c r="B36" s="67">
        <f t="shared" si="7"/>
        <v>93.027190000000004</v>
      </c>
      <c r="C36" s="67">
        <f t="shared" si="8"/>
        <v>89.567672400000006</v>
      </c>
      <c r="D36" s="67">
        <f t="shared" si="9"/>
        <v>96.486707600000003</v>
      </c>
    </row>
    <row r="37" spans="1:8">
      <c r="A37" s="30" t="s">
        <v>38</v>
      </c>
      <c r="B37" s="67">
        <f t="shared" si="7"/>
        <v>88.091419999999999</v>
      </c>
      <c r="C37" s="67">
        <f t="shared" si="8"/>
        <v>83.015019999999993</v>
      </c>
      <c r="D37" s="67">
        <f t="shared" si="9"/>
        <v>93.167820000000006</v>
      </c>
    </row>
    <row r="38" spans="1:8">
      <c r="A38" s="31" t="s">
        <v>39</v>
      </c>
      <c r="B38" s="58">
        <f t="shared" si="7"/>
        <v>88.204340000000002</v>
      </c>
      <c r="C38" s="58">
        <f t="shared" si="8"/>
        <v>84.059920000000005</v>
      </c>
      <c r="D38" s="58">
        <f t="shared" si="9"/>
        <v>92.348760000000013</v>
      </c>
    </row>
    <row r="40" spans="1:8">
      <c r="A40" s="61"/>
      <c r="B40" s="62"/>
      <c r="C40" s="62"/>
      <c r="D40" s="63"/>
      <c r="E40" s="64"/>
      <c r="F40" s="64"/>
      <c r="G40" s="64"/>
      <c r="H40" s="64"/>
    </row>
    <row r="41" spans="1:8">
      <c r="A41" s="40"/>
      <c r="B41" s="59"/>
      <c r="C41" s="66"/>
      <c r="D41" s="66"/>
      <c r="E41" s="64"/>
      <c r="F41" s="64"/>
      <c r="G41" s="64"/>
      <c r="H41" s="64"/>
    </row>
    <row r="42" spans="1:8">
      <c r="A42" s="65"/>
      <c r="B42" s="64"/>
      <c r="C42" s="64"/>
      <c r="D42" s="64"/>
      <c r="E42" s="64"/>
      <c r="F42" s="64"/>
      <c r="G42" s="64"/>
      <c r="H42" s="64"/>
    </row>
    <row r="43" spans="1:8">
      <c r="A43" s="65"/>
      <c r="B43" s="64"/>
      <c r="C43" s="64"/>
      <c r="D43" s="64"/>
      <c r="E43" s="64"/>
      <c r="F43" s="64"/>
      <c r="G43" s="64"/>
      <c r="H43" s="64"/>
    </row>
    <row r="44" spans="1:8">
      <c r="A44" s="65"/>
      <c r="B44" s="64"/>
      <c r="C44" s="64"/>
      <c r="D44" s="64"/>
      <c r="E44" s="64"/>
      <c r="F44" s="64"/>
      <c r="G44" s="64"/>
      <c r="H44" s="64"/>
    </row>
    <row r="45" spans="1:8">
      <c r="A45" s="65"/>
      <c r="B45" s="64"/>
      <c r="C45" s="64"/>
      <c r="D45" s="64"/>
      <c r="E45" s="64"/>
      <c r="F45" s="64"/>
      <c r="G45" s="64"/>
      <c r="H45" s="64"/>
    </row>
    <row r="46" spans="1:8">
      <c r="A46" s="65"/>
      <c r="B46" s="64"/>
      <c r="C46" s="64"/>
      <c r="D46" s="64"/>
      <c r="E46" s="64"/>
      <c r="F46" s="64"/>
      <c r="G46" s="64"/>
      <c r="H46" s="64"/>
    </row>
    <row r="47" spans="1:8">
      <c r="A47" s="64"/>
      <c r="B47" s="64"/>
      <c r="C47" s="64"/>
      <c r="D47" s="64"/>
      <c r="E47" s="64"/>
      <c r="F47" s="64"/>
      <c r="G47" s="64"/>
      <c r="H47" s="64"/>
    </row>
    <row r="48" spans="1:8">
      <c r="A48" s="64"/>
      <c r="B48" s="64"/>
      <c r="C48" s="64"/>
      <c r="D48" s="64"/>
      <c r="E48" s="64"/>
      <c r="F48" s="64"/>
      <c r="G48" s="64"/>
      <c r="H48" s="64"/>
    </row>
    <row r="49" spans="1:8">
      <c r="A49" s="64"/>
      <c r="B49" s="64"/>
      <c r="C49" s="64"/>
      <c r="D49" s="64"/>
      <c r="E49" s="64"/>
      <c r="F49" s="64"/>
      <c r="G49" s="64"/>
      <c r="H49" s="64"/>
    </row>
  </sheetData>
  <mergeCells count="5">
    <mergeCell ref="F4:G4"/>
    <mergeCell ref="C13:D13"/>
    <mergeCell ref="F23:G23"/>
    <mergeCell ref="C33:D33"/>
    <mergeCell ref="K23:L2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activeCell="U18" sqref="U18"/>
    </sheetView>
  </sheetViews>
  <sheetFormatPr defaultRowHeight="15"/>
  <cols>
    <col min="1" max="1" width="11.42578125" bestFit="1" customWidth="1"/>
    <col min="2" max="2" width="12.7109375" bestFit="1" customWidth="1"/>
  </cols>
  <sheetData>
    <row r="1" spans="1:5">
      <c r="A1" s="51" t="s">
        <v>52</v>
      </c>
    </row>
    <row r="2" spans="1:5">
      <c r="A2" s="32" t="s">
        <v>53</v>
      </c>
    </row>
    <row r="3" spans="1:5">
      <c r="A3" s="5" t="s">
        <v>2</v>
      </c>
      <c r="B3" s="6" t="s">
        <v>3</v>
      </c>
      <c r="C3" s="26" t="s">
        <v>42</v>
      </c>
      <c r="D3" s="26" t="s">
        <v>49</v>
      </c>
      <c r="E3" s="26" t="s">
        <v>43</v>
      </c>
    </row>
    <row r="4" spans="1:5">
      <c r="A4" s="30" t="s">
        <v>35</v>
      </c>
      <c r="B4" s="67">
        <v>90.131749999999997</v>
      </c>
      <c r="C4" s="24">
        <v>2.21738E-2</v>
      </c>
      <c r="D4">
        <f>C4*100</f>
        <v>2.2173799999999999</v>
      </c>
      <c r="E4">
        <f>1.96*D4</f>
        <v>4.3460647999999997</v>
      </c>
    </row>
    <row r="5" spans="1:5">
      <c r="A5" s="30" t="s">
        <v>36</v>
      </c>
      <c r="B5" s="67">
        <v>54.834340000000005</v>
      </c>
      <c r="C5" s="24">
        <v>2.30402E-2</v>
      </c>
      <c r="D5">
        <f t="shared" ref="D5:D8" si="0">C5*100</f>
        <v>2.30402</v>
      </c>
      <c r="E5">
        <f t="shared" ref="E5:E8" si="1">1.96*D5</f>
        <v>4.5158791999999996</v>
      </c>
    </row>
    <row r="6" spans="1:5">
      <c r="A6" s="30" t="s">
        <v>37</v>
      </c>
      <c r="B6" s="67">
        <v>55.207490000000007</v>
      </c>
      <c r="C6" s="24">
        <v>2.0588499999999999E-2</v>
      </c>
      <c r="D6">
        <f t="shared" si="0"/>
        <v>2.0588500000000001</v>
      </c>
      <c r="E6">
        <f t="shared" si="1"/>
        <v>4.0353459999999997</v>
      </c>
    </row>
    <row r="7" spans="1:5">
      <c r="A7" s="30" t="s">
        <v>38</v>
      </c>
      <c r="B7" s="67">
        <v>61.551690000000001</v>
      </c>
      <c r="C7" s="24">
        <v>2.72675E-2</v>
      </c>
      <c r="D7">
        <f t="shared" si="0"/>
        <v>2.72675</v>
      </c>
      <c r="E7">
        <f t="shared" si="1"/>
        <v>5.34443</v>
      </c>
    </row>
    <row r="8" spans="1:5">
      <c r="A8" s="31" t="s">
        <v>39</v>
      </c>
      <c r="B8" s="58">
        <v>65.906659999999988</v>
      </c>
      <c r="C8" s="28">
        <v>2.9856899999999999E-2</v>
      </c>
      <c r="D8" s="3">
        <f t="shared" si="0"/>
        <v>2.98569</v>
      </c>
      <c r="E8" s="3">
        <f t="shared" si="1"/>
        <v>5.8519524000000001</v>
      </c>
    </row>
    <row r="9" spans="1:5">
      <c r="A9" s="30"/>
      <c r="B9" s="67"/>
      <c r="C9" s="24"/>
      <c r="D9" s="7"/>
    </row>
    <row r="10" spans="1:5">
      <c r="A10" s="30"/>
      <c r="B10" s="67"/>
      <c r="C10" s="24"/>
      <c r="D10" s="7"/>
    </row>
    <row r="11" spans="1:5">
      <c r="A11" s="30"/>
      <c r="B11" s="67"/>
      <c r="C11" s="24"/>
      <c r="D11" s="7"/>
    </row>
    <row r="12" spans="1:5">
      <c r="A12" s="30"/>
      <c r="B12" s="67"/>
      <c r="C12" s="24"/>
      <c r="D12" s="7"/>
    </row>
    <row r="13" spans="1:5">
      <c r="A13" s="30"/>
      <c r="B13" s="67"/>
      <c r="C13" s="24"/>
      <c r="D13" s="7"/>
    </row>
    <row r="14" spans="1:5">
      <c r="A14" s="30"/>
      <c r="B14" s="67"/>
      <c r="C14" s="24"/>
      <c r="D14" s="7"/>
    </row>
    <row r="15" spans="1:5">
      <c r="A15" s="30"/>
      <c r="B15" s="67"/>
      <c r="C15" s="24"/>
      <c r="D15" s="7"/>
    </row>
    <row r="16" spans="1:5">
      <c r="A16" s="30"/>
      <c r="B16" s="67"/>
      <c r="C16" s="24"/>
      <c r="D16" s="7"/>
    </row>
    <row r="17" spans="1:6">
      <c r="A17" s="30"/>
      <c r="B17" s="67"/>
      <c r="C17" s="24"/>
      <c r="D17" s="7"/>
    </row>
    <row r="18" spans="1:6">
      <c r="A18" s="30"/>
      <c r="B18" s="67"/>
      <c r="C18" s="24"/>
      <c r="D18" s="7"/>
    </row>
    <row r="19" spans="1:6">
      <c r="A19" s="30"/>
      <c r="B19" s="67"/>
      <c r="C19" s="24"/>
      <c r="D19" s="7"/>
    </row>
    <row r="20" spans="1:6">
      <c r="A20" s="30"/>
      <c r="B20" s="67"/>
      <c r="C20" s="24"/>
      <c r="D20" s="7"/>
    </row>
    <row r="21" spans="1:6">
      <c r="A21" s="30"/>
      <c r="B21" s="67"/>
      <c r="C21" s="24"/>
      <c r="D21" s="7"/>
    </row>
    <row r="22" spans="1:6">
      <c r="A22" s="30"/>
      <c r="B22" s="67"/>
      <c r="C22" s="24"/>
      <c r="D22" s="7"/>
    </row>
    <row r="23" spans="1:6">
      <c r="A23" s="30"/>
      <c r="B23" s="67"/>
      <c r="C23" s="24"/>
      <c r="D23" s="7"/>
    </row>
    <row r="25" spans="1:6">
      <c r="A25" s="51" t="s">
        <v>41</v>
      </c>
    </row>
    <row r="26" spans="1:6">
      <c r="A26" s="5" t="s">
        <v>2</v>
      </c>
      <c r="B26" s="6" t="s">
        <v>3</v>
      </c>
      <c r="C26" s="26" t="s">
        <v>42</v>
      </c>
      <c r="D26" s="26" t="s">
        <v>49</v>
      </c>
      <c r="E26" s="26" t="s">
        <v>43</v>
      </c>
    </row>
    <row r="27" spans="1:6">
      <c r="A27" s="30" t="s">
        <v>35</v>
      </c>
      <c r="B27" s="57">
        <v>89.279910000000001</v>
      </c>
      <c r="C27" s="24">
        <v>3.5095300000000003E-2</v>
      </c>
      <c r="D27" s="1">
        <f>C27*100</f>
        <v>3.5095300000000003</v>
      </c>
      <c r="E27">
        <f>1.96*D27</f>
        <v>6.8786788000000003</v>
      </c>
    </row>
    <row r="28" spans="1:6">
      <c r="A28" s="30" t="s">
        <v>36</v>
      </c>
      <c r="B28" s="57">
        <v>81.296139999999994</v>
      </c>
      <c r="C28" s="24">
        <v>2.7648699999999998E-2</v>
      </c>
      <c r="D28" s="1">
        <f t="shared" ref="D28:D31" si="2">C28*100</f>
        <v>2.7648699999999997</v>
      </c>
      <c r="E28">
        <f t="shared" ref="E28:E31" si="3">1.96*D28</f>
        <v>5.4191451999999991</v>
      </c>
    </row>
    <row r="29" spans="1:6">
      <c r="A29" s="30" t="s">
        <v>37</v>
      </c>
      <c r="B29" s="57">
        <v>93.027190000000004</v>
      </c>
      <c r="C29" s="24">
        <v>1.7650599999999999E-2</v>
      </c>
      <c r="D29" s="1">
        <f t="shared" si="2"/>
        <v>1.7650599999999999</v>
      </c>
      <c r="E29">
        <f t="shared" si="3"/>
        <v>3.4595175999999999</v>
      </c>
    </row>
    <row r="30" spans="1:6">
      <c r="A30" s="30" t="s">
        <v>38</v>
      </c>
      <c r="B30" s="67">
        <v>88.091419999999999</v>
      </c>
      <c r="C30" s="24">
        <v>2.5899999999999999E-2</v>
      </c>
      <c r="D30" s="1">
        <f t="shared" si="2"/>
        <v>2.59</v>
      </c>
      <c r="E30">
        <f t="shared" si="3"/>
        <v>5.0763999999999996</v>
      </c>
    </row>
    <row r="31" spans="1:6">
      <c r="A31" s="31" t="s">
        <v>39</v>
      </c>
      <c r="B31" s="58">
        <v>88.204340000000002</v>
      </c>
      <c r="C31" s="28">
        <v>2.1145000000000001E-2</v>
      </c>
      <c r="D31" s="27">
        <f t="shared" si="2"/>
        <v>2.1145</v>
      </c>
      <c r="E31" s="3">
        <f t="shared" si="3"/>
        <v>4.1444200000000002</v>
      </c>
      <c r="F31" s="7"/>
    </row>
    <row r="32" spans="1:6">
      <c r="B32" s="7"/>
      <c r="C32" s="7"/>
      <c r="D32" s="7"/>
      <c r="E32" s="7"/>
      <c r="F32" s="7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Table_Sub-national</vt:lpstr>
      <vt:lpstr>Figure_Sub-national</vt:lpstr>
      <vt:lpstr>Table_Byregion</vt:lpstr>
      <vt:lpstr>Figure_Byregion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Equidade03</dc:creator>
  <cp:lastModifiedBy>Equidade03</cp:lastModifiedBy>
  <dcterms:created xsi:type="dcterms:W3CDTF">2013-06-12T13:10:42Z</dcterms:created>
  <dcterms:modified xsi:type="dcterms:W3CDTF">2013-06-13T19:15:58Z</dcterms:modified>
</cp:coreProperties>
</file>